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Share/Science Directorate/Scientific Projects division/Public Read Write/Bunker/CDR 2017 Dec/"/>
    </mc:Choice>
  </mc:AlternateContent>
  <bookViews>
    <workbookView xWindow="12080" yWindow="780" windowWidth="31940" windowHeight="25520" tabRatio="500" activeTab="2"/>
  </bookViews>
  <sheets>
    <sheet name="Bunker CDR agenda" sheetId="2" r:id="rId1"/>
    <sheet name="Oooold" sheetId="1" r:id="rId2"/>
    <sheet name="Summary of ppt task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6" i="3" l="1"/>
  <c r="L24" i="3"/>
  <c r="L22" i="3"/>
  <c r="L21" i="3"/>
  <c r="L20" i="3"/>
  <c r="L18" i="3"/>
  <c r="L17" i="3"/>
  <c r="L15" i="3"/>
  <c r="L12" i="3"/>
  <c r="L10" i="3"/>
  <c r="L3" i="3"/>
  <c r="B6" i="3"/>
  <c r="B7" i="3"/>
  <c r="B8" i="3"/>
  <c r="B9" i="3"/>
  <c r="K11" i="3"/>
  <c r="J11" i="3"/>
  <c r="K9" i="3"/>
  <c r="J9" i="3"/>
  <c r="K24" i="3"/>
  <c r="J24" i="3"/>
  <c r="K8" i="3"/>
  <c r="J8" i="3"/>
  <c r="K16" i="3"/>
  <c r="J16" i="3"/>
  <c r="K23" i="3"/>
  <c r="J23" i="3"/>
  <c r="K22" i="3"/>
  <c r="J22" i="3"/>
  <c r="K7" i="3"/>
  <c r="J7" i="3"/>
  <c r="K21" i="3"/>
  <c r="J21" i="3"/>
  <c r="K20" i="3"/>
  <c r="J20" i="3"/>
  <c r="K19" i="3"/>
  <c r="J19" i="3"/>
  <c r="K18" i="3"/>
  <c r="J18" i="3"/>
  <c r="K14" i="3"/>
  <c r="J14" i="3"/>
  <c r="J17" i="3"/>
  <c r="K17" i="3"/>
  <c r="K13" i="3"/>
  <c r="J13" i="3"/>
  <c r="J12" i="3"/>
  <c r="K15" i="3"/>
  <c r="J15" i="3"/>
  <c r="K12" i="3"/>
  <c r="K6" i="3"/>
  <c r="J6" i="3"/>
  <c r="K5" i="3"/>
  <c r="J5" i="3"/>
  <c r="K10" i="3"/>
  <c r="J10" i="3"/>
  <c r="K4" i="3"/>
  <c r="J4" i="3"/>
  <c r="J3" i="3"/>
  <c r="K3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10" i="3"/>
  <c r="B11" i="3"/>
  <c r="B12" i="3"/>
  <c r="B14" i="3"/>
  <c r="B15" i="3"/>
  <c r="B16" i="3"/>
  <c r="B17" i="3"/>
  <c r="B18" i="3"/>
  <c r="B20" i="3"/>
  <c r="B21" i="3"/>
  <c r="B22" i="3"/>
  <c r="B23" i="3"/>
  <c r="B24" i="3"/>
  <c r="B25" i="3"/>
  <c r="B69" i="2"/>
  <c r="B70" i="2"/>
  <c r="B71" i="2"/>
  <c r="B58" i="2"/>
  <c r="B59" i="2"/>
  <c r="B60" i="2"/>
  <c r="B61" i="2"/>
  <c r="B62" i="2"/>
  <c r="B63" i="2"/>
  <c r="B64" i="2"/>
  <c r="B65" i="2"/>
  <c r="B66" i="2"/>
  <c r="B67" i="2"/>
  <c r="B68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6" i="2"/>
  <c r="B7" i="2"/>
  <c r="B8" i="2"/>
  <c r="B9" i="2"/>
  <c r="B10" i="2"/>
  <c r="B11" i="2"/>
  <c r="B12" i="2"/>
  <c r="B14" i="2"/>
  <c r="B15" i="2"/>
  <c r="B16" i="2"/>
  <c r="B17" i="2"/>
  <c r="B18" i="2"/>
  <c r="B20" i="2"/>
  <c r="B21" i="2"/>
  <c r="B22" i="2"/>
  <c r="B23" i="2"/>
  <c r="B24" i="2"/>
  <c r="B25" i="2"/>
  <c r="B12" i="1"/>
  <c r="B6" i="1"/>
  <c r="B7" i="1"/>
  <c r="B8" i="1"/>
  <c r="B9" i="1"/>
  <c r="B10" i="1"/>
  <c r="B11" i="1"/>
  <c r="B13" i="1"/>
  <c r="B14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<sst xmlns="http://schemas.openxmlformats.org/spreadsheetml/2006/main" count="324" uniqueCount="116">
  <si>
    <t>5.Dec.2017</t>
  </si>
  <si>
    <t>6.Dec.2017</t>
  </si>
  <si>
    <t>7.Dec.2018</t>
  </si>
  <si>
    <t>Tuesday</t>
  </si>
  <si>
    <t>Wednesday</t>
  </si>
  <si>
    <t>Thursday</t>
  </si>
  <si>
    <t>Presenting</t>
  </si>
  <si>
    <t>SK</t>
  </si>
  <si>
    <t>Wellcome/Charge</t>
  </si>
  <si>
    <t>ZL</t>
  </si>
  <si>
    <t>Introduction (agenda; project overview)</t>
  </si>
  <si>
    <t>Break</t>
  </si>
  <si>
    <t>System documentation (general)</t>
  </si>
  <si>
    <t>MR</t>
  </si>
  <si>
    <t>END (14:00</t>
  </si>
  <si>
    <t>Requirements</t>
  </si>
  <si>
    <t>ZL/GM</t>
  </si>
  <si>
    <t>(break by function)</t>
  </si>
  <si>
    <t>ROOF</t>
  </si>
  <si>
    <t>Physics</t>
  </si>
  <si>
    <t>FRAME</t>
  </si>
  <si>
    <t>Physics (activation and shielding function)</t>
  </si>
  <si>
    <t>Mwch solution (structural)</t>
  </si>
  <si>
    <t>Mech soliution (design)</t>
  </si>
  <si>
    <t>2 hours/Mike</t>
  </si>
  <si>
    <t>WALLS</t>
  </si>
  <si>
    <t>Mechanical</t>
  </si>
  <si>
    <t>PSS</t>
  </si>
  <si>
    <t>Interfaces (overal, discuss who is the partner; discuss details of interfacing systems during design discussions below)</t>
  </si>
  <si>
    <t>Operation aspects</t>
  </si>
  <si>
    <t>Hazards analysis</t>
  </si>
  <si>
    <t>Safety (rad/conv/fire)</t>
  </si>
  <si>
    <t>Mech solution (all there is to be presented about Mike's work)</t>
  </si>
  <si>
    <t>shcedule</t>
  </si>
  <si>
    <t>cost</t>
  </si>
  <si>
    <t>Installation plan</t>
  </si>
  <si>
    <t>AB</t>
  </si>
  <si>
    <t>Manufacturing/puechasing plan</t>
  </si>
  <si>
    <t>V&amp;V plan (prouction)</t>
  </si>
  <si>
    <t>V&amp;V plan (installed)</t>
  </si>
  <si>
    <t>Lunch</t>
  </si>
  <si>
    <t>Introduction to the next section; "Design Description", how it is organised (split by function) etc..</t>
  </si>
  <si>
    <t>GM</t>
  </si>
  <si>
    <t>discussion?</t>
  </si>
  <si>
    <t>Mech. Design description</t>
  </si>
  <si>
    <t>DP</t>
  </si>
  <si>
    <t>Discussion?</t>
  </si>
  <si>
    <t>DP/ZL</t>
  </si>
  <si>
    <t>Intro to the day</t>
  </si>
  <si>
    <t>MM</t>
  </si>
  <si>
    <t xml:space="preserve">Structural analysis I </t>
  </si>
  <si>
    <t>Structural analysis II</t>
  </si>
  <si>
    <t>Design solution</t>
  </si>
  <si>
    <t>SK/MM</t>
  </si>
  <si>
    <t>7.Dec.2017</t>
  </si>
  <si>
    <t>Discussion</t>
  </si>
  <si>
    <t>(Bunker) Operation aspects</t>
  </si>
  <si>
    <t>Interfaces (introduction, details addressed during individual presentations)</t>
  </si>
  <si>
    <t>Break (in conf. room)</t>
  </si>
  <si>
    <t>Physics (activation and shielding function; filled R6 and other beams)</t>
  </si>
  <si>
    <t>duration</t>
  </si>
  <si>
    <t>TL</t>
  </si>
  <si>
    <t>Instruments integration</t>
  </si>
  <si>
    <t>SL</t>
  </si>
  <si>
    <t>AS/ZL</t>
  </si>
  <si>
    <t>Purchasing/Manufacturing plan</t>
  </si>
  <si>
    <t>ZL/purch</t>
  </si>
  <si>
    <t>ZL/MR</t>
  </si>
  <si>
    <t>AB/ZL</t>
  </si>
  <si>
    <t>Feedback</t>
  </si>
  <si>
    <t>END</t>
  </si>
  <si>
    <t>V&amp;V plan (production/Installed)</t>
  </si>
  <si>
    <t>ZL/SK</t>
  </si>
  <si>
    <t>Committee working session</t>
  </si>
  <si>
    <t>DAY CLOSE</t>
  </si>
  <si>
    <t>Dinner TBA</t>
  </si>
  <si>
    <t>Overview Budget &amp; Schedule</t>
  </si>
  <si>
    <t>Lunch - lobby</t>
  </si>
  <si>
    <t>Closed session committee</t>
  </si>
  <si>
    <t>ALL</t>
  </si>
  <si>
    <t>Committee</t>
  </si>
  <si>
    <t>Welcome/Charge</t>
  </si>
  <si>
    <t>MR/ZL</t>
  </si>
  <si>
    <t>The Bunker Project CDR agenda</t>
  </si>
  <si>
    <t>ZL/IS</t>
  </si>
  <si>
    <t>(lobby)</t>
  </si>
  <si>
    <t>(Inspira)</t>
  </si>
  <si>
    <t>(in room)</t>
  </si>
  <si>
    <t>(Zsuzsa help)</t>
  </si>
  <si>
    <t>Zvonko</t>
  </si>
  <si>
    <t>Shane</t>
  </si>
  <si>
    <t>Mark</t>
  </si>
  <si>
    <t>Günter</t>
  </si>
  <si>
    <t>Günter/Mark</t>
  </si>
  <si>
    <t>Dawid</t>
  </si>
  <si>
    <t>Thorbjörn</t>
  </si>
  <si>
    <t>Mikael</t>
  </si>
  <si>
    <t>Senad</t>
  </si>
  <si>
    <t>Sebastian</t>
  </si>
  <si>
    <t>Iain</t>
  </si>
  <si>
    <t>Alexander</t>
  </si>
  <si>
    <t>Antonio</t>
  </si>
  <si>
    <t>Mirko</t>
  </si>
  <si>
    <t>Presenter</t>
  </si>
  <si>
    <t>Support/controll</t>
  </si>
  <si>
    <t>The talk</t>
  </si>
  <si>
    <t>Duration</t>
  </si>
  <si>
    <t>time sum</t>
  </si>
  <si>
    <t>Charge Neutronics (response to the PDR questions): Günter 5-10 minutes</t>
  </si>
  <si>
    <t>Requirements for neutronics design: Günter 10-15 minutes</t>
  </si>
  <si>
    <t>Roof: Stuart: 20 - 30 minutes</t>
  </si>
  <si>
    <t>Full spec wall: Stuart: 20 - 30 minutes</t>
  </si>
  <si>
    <t>Temporary wall: Valentina: 20-25 minutes</t>
  </si>
  <si>
    <t>Feedthroughs: Valentina: 10-15 minutes</t>
  </si>
  <si>
    <t>R6 dilatation joint (monolith – bunker roof): Esben: 10 – 15 minutes</t>
  </si>
  <si>
    <t>Floor dilatation joint (COWI proposal): Günter: 5 – 10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</si>
</sst>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41D]d\ mmmm\ yyyy;@"/>
  </numFmts>
  <fonts count="8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2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4" xfId="0" applyBorder="1"/>
    <xf numFmtId="0" fontId="0" fillId="0" borderId="5" xfId="0" applyBorder="1"/>
    <xf numFmtId="165" fontId="0" fillId="0" borderId="7" xfId="0" applyNumberFormat="1" applyBorder="1"/>
    <xf numFmtId="0" fontId="0" fillId="0" borderId="7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0" fillId="0" borderId="14" xfId="0" applyNumberFormat="1" applyBorder="1"/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6" xfId="0" applyBorder="1"/>
    <xf numFmtId="165" fontId="0" fillId="0" borderId="17" xfId="0" applyNumberFormat="1" applyBorder="1"/>
    <xf numFmtId="0" fontId="0" fillId="0" borderId="18" xfId="0" applyBorder="1"/>
    <xf numFmtId="0" fontId="0" fillId="0" borderId="17" xfId="0" applyBorder="1" applyAlignment="1">
      <alignment wrapText="1"/>
    </xf>
    <xf numFmtId="165" fontId="0" fillId="0" borderId="19" xfId="0" applyNumberFormat="1" applyBorder="1"/>
    <xf numFmtId="0" fontId="0" fillId="0" borderId="14" xfId="0" applyBorder="1"/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3" xfId="0" applyBorder="1" applyAlignment="1"/>
    <xf numFmtId="165" fontId="0" fillId="0" borderId="6" xfId="0" applyNumberFormat="1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0" xfId="0" applyFill="1" applyBorder="1" applyAlignment="1"/>
    <xf numFmtId="0" fontId="0" fillId="0" borderId="6" xfId="0" applyFill="1" applyBorder="1" applyAlignment="1">
      <alignment wrapText="1"/>
    </xf>
    <xf numFmtId="0" fontId="0" fillId="0" borderId="14" xfId="0" applyFill="1" applyBorder="1" applyAlignment="1">
      <alignment wrapText="1"/>
    </xf>
    <xf numFmtId="164" fontId="0" fillId="0" borderId="20" xfId="0" applyNumberFormat="1" applyBorder="1"/>
    <xf numFmtId="165" fontId="0" fillId="0" borderId="21" xfId="0" applyNumberFormat="1" applyBorder="1" applyAlignment="1"/>
    <xf numFmtId="0" fontId="0" fillId="0" borderId="22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Fill="1" applyBorder="1" applyAlignment="1">
      <alignment wrapText="1"/>
    </xf>
    <xf numFmtId="165" fontId="0" fillId="0" borderId="30" xfId="0" applyNumberFormat="1" applyBorder="1" applyAlignment="1"/>
    <xf numFmtId="0" fontId="0" fillId="0" borderId="32" xfId="0" applyBorder="1" applyAlignment="1"/>
    <xf numFmtId="0" fontId="0" fillId="0" borderId="33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/>
    <xf numFmtId="0" fontId="0" fillId="0" borderId="34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/>
    </xf>
    <xf numFmtId="164" fontId="0" fillId="0" borderId="31" xfId="0" applyNumberFormat="1" applyBorder="1" applyAlignment="1">
      <alignment horizontal="center" wrapText="1"/>
    </xf>
    <xf numFmtId="164" fontId="0" fillId="0" borderId="28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23" xfId="0" applyNumberFormat="1" applyBorder="1" applyAlignment="1">
      <alignment horizontal="center" wrapText="1"/>
    </xf>
    <xf numFmtId="20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164" fontId="0" fillId="0" borderId="35" xfId="0" applyNumberFormat="1" applyBorder="1"/>
    <xf numFmtId="0" fontId="0" fillId="0" borderId="28" xfId="0" applyFill="1" applyBorder="1" applyAlignment="1">
      <alignment wrapText="1"/>
    </xf>
    <xf numFmtId="0" fontId="0" fillId="0" borderId="29" xfId="0" applyBorder="1"/>
    <xf numFmtId="0" fontId="0" fillId="0" borderId="22" xfId="0" applyBorder="1"/>
    <xf numFmtId="164" fontId="0" fillId="0" borderId="37" xfId="0" applyNumberFormat="1" applyBorder="1"/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/>
    <xf numFmtId="164" fontId="1" fillId="0" borderId="4" xfId="0" applyNumberFormat="1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164" fontId="1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/>
    <xf numFmtId="164" fontId="1" fillId="0" borderId="7" xfId="0" applyNumberFormat="1" applyFont="1" applyBorder="1" applyAlignment="1">
      <alignment horizontal="center" wrapText="1"/>
    </xf>
    <xf numFmtId="0" fontId="1" fillId="0" borderId="14" xfId="0" applyFont="1" applyBorder="1"/>
    <xf numFmtId="0" fontId="1" fillId="0" borderId="6" xfId="0" applyFont="1" applyBorder="1" applyAlignment="1"/>
    <xf numFmtId="164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wrapText="1"/>
    </xf>
    <xf numFmtId="164" fontId="1" fillId="0" borderId="36" xfId="0" applyNumberFormat="1" applyFont="1" applyBorder="1" applyAlignment="1">
      <alignment horizontal="center" wrapText="1"/>
    </xf>
    <xf numFmtId="0" fontId="1" fillId="0" borderId="22" xfId="0" applyFont="1" applyBorder="1"/>
    <xf numFmtId="0" fontId="1" fillId="0" borderId="0" xfId="0" applyFont="1" applyFill="1" applyBorder="1" applyAlignment="1"/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164" fontId="0" fillId="2" borderId="2" xfId="0" applyNumberFormat="1" applyFill="1" applyBorder="1"/>
    <xf numFmtId="0" fontId="0" fillId="2" borderId="30" xfId="0" applyFill="1" applyBorder="1" applyAlignment="1">
      <alignment wrapText="1"/>
    </xf>
    <xf numFmtId="164" fontId="0" fillId="2" borderId="7" xfId="0" applyNumberFormat="1" applyFill="1" applyBorder="1" applyAlignment="1">
      <alignment horizontal="center" wrapText="1"/>
    </xf>
    <xf numFmtId="0" fontId="0" fillId="2" borderId="14" xfId="0" applyFill="1" applyBorder="1"/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  <xf numFmtId="164" fontId="0" fillId="2" borderId="0" xfId="0" applyNumberFormat="1" applyFill="1" applyBorder="1" applyAlignment="1">
      <alignment horizontal="center" wrapText="1"/>
    </xf>
    <xf numFmtId="0" fontId="0" fillId="2" borderId="7" xfId="0" applyFill="1" applyBorder="1"/>
    <xf numFmtId="164" fontId="1" fillId="2" borderId="2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164" fontId="1" fillId="2" borderId="7" xfId="0" applyNumberFormat="1" applyFont="1" applyFill="1" applyBorder="1" applyAlignment="1">
      <alignment horizontal="center" wrapText="1"/>
    </xf>
    <xf numFmtId="0" fontId="1" fillId="2" borderId="14" xfId="0" applyFont="1" applyFill="1" applyBorder="1"/>
    <xf numFmtId="164" fontId="1" fillId="0" borderId="2" xfId="0" applyNumberFormat="1" applyFont="1" applyFill="1" applyBorder="1" applyAlignment="1">
      <alignment horizontal="center"/>
    </xf>
    <xf numFmtId="164" fontId="0" fillId="0" borderId="0" xfId="0" applyNumberFormat="1" applyAlignment="1"/>
    <xf numFmtId="0" fontId="3" fillId="0" borderId="0" xfId="0" applyFont="1"/>
    <xf numFmtId="0" fontId="3" fillId="0" borderId="23" xfId="0" applyFont="1" applyBorder="1"/>
    <xf numFmtId="164" fontId="0" fillId="0" borderId="23" xfId="0" applyNumberFormat="1" applyBorder="1"/>
    <xf numFmtId="0" fontId="5" fillId="0" borderId="38" xfId="0" applyFont="1" applyBorder="1"/>
    <xf numFmtId="0" fontId="5" fillId="0" borderId="38" xfId="0" applyFont="1" applyBorder="1" applyAlignment="1">
      <alignment wrapText="1"/>
    </xf>
    <xf numFmtId="0" fontId="5" fillId="0" borderId="39" xfId="0" applyFont="1" applyBorder="1"/>
    <xf numFmtId="0" fontId="0" fillId="0" borderId="41" xfId="0" applyBorder="1"/>
    <xf numFmtId="0" fontId="0" fillId="0" borderId="44" xfId="0" applyBorder="1"/>
    <xf numFmtId="0" fontId="3" fillId="0" borderId="45" xfId="0" applyFont="1" applyBorder="1"/>
    <xf numFmtId="164" fontId="0" fillId="0" borderId="45" xfId="0" applyNumberFormat="1" applyBorder="1"/>
    <xf numFmtId="0" fontId="4" fillId="0" borderId="46" xfId="0" applyFont="1" applyBorder="1"/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164" fontId="0" fillId="0" borderId="57" xfId="0" applyNumberFormat="1" applyBorder="1"/>
    <xf numFmtId="164" fontId="0" fillId="0" borderId="58" xfId="0" applyNumberFormat="1" applyBorder="1"/>
    <xf numFmtId="164" fontId="0" fillId="0" borderId="59" xfId="0" applyNumberFormat="1" applyBorder="1"/>
    <xf numFmtId="164" fontId="0" fillId="0" borderId="60" xfId="0" applyNumberFormat="1" applyBorder="1"/>
    <xf numFmtId="20" fontId="0" fillId="0" borderId="59" xfId="0" applyNumberFormat="1" applyBorder="1"/>
    <xf numFmtId="0" fontId="0" fillId="0" borderId="61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164" fontId="0" fillId="0" borderId="4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6" fillId="0" borderId="0" xfId="0" applyFont="1"/>
    <xf numFmtId="0" fontId="7" fillId="0" borderId="0" xfId="0" applyFon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262433</xdr:colOff>
      <xdr:row>3</xdr:row>
      <xdr:rowOff>52833</xdr:rowOff>
    </xdr:from>
    <xdr:ext cx="270395" cy="2063898"/>
    <xdr:sp macro="" textlink="">
      <xdr:nvSpPr>
        <xdr:cNvPr id="2" name="TextBox 1"/>
        <xdr:cNvSpPr txBox="1"/>
      </xdr:nvSpPr>
      <xdr:spPr>
        <a:xfrm rot="16200000">
          <a:off x="-634318" y="1584584"/>
          <a:ext cx="2063898" cy="270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latin typeface="Arial Rounded MT Bold" charset="0"/>
              <a:ea typeface="Arial Rounded MT Bold" charset="0"/>
              <a:cs typeface="Arial Rounded MT Bold" charset="0"/>
            </a:rPr>
            <a:t>Project intro/background</a:t>
          </a:r>
        </a:p>
      </xdr:txBody>
    </xdr:sp>
    <xdr:clientData/>
  </xdr:oneCellAnchor>
  <xdr:oneCellAnchor>
    <xdr:from>
      <xdr:col>0</xdr:col>
      <xdr:colOff>259523</xdr:colOff>
      <xdr:row>19</xdr:row>
      <xdr:rowOff>195308</xdr:rowOff>
    </xdr:from>
    <xdr:ext cx="270395" cy="1592615"/>
    <xdr:sp macro="" textlink="">
      <xdr:nvSpPr>
        <xdr:cNvPr id="3" name="TextBox 2"/>
        <xdr:cNvSpPr txBox="1"/>
      </xdr:nvSpPr>
      <xdr:spPr>
        <a:xfrm rot="16200000">
          <a:off x="-401587" y="5796718"/>
          <a:ext cx="1592615" cy="270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latin typeface="Arial Rounded MT Bold" charset="0"/>
              <a:ea typeface="Arial Rounded MT Bold" charset="0"/>
              <a:cs typeface="Arial Rounded MT Bold" charset="0"/>
            </a:rPr>
            <a:t>Design</a:t>
          </a:r>
          <a:r>
            <a:rPr lang="en-US" sz="1200" b="1" baseline="0">
              <a:latin typeface="Arial Rounded MT Bold" charset="0"/>
              <a:ea typeface="Arial Rounded MT Bold" charset="0"/>
              <a:cs typeface="Arial Rounded MT Bold" charset="0"/>
            </a:rPr>
            <a:t> description</a:t>
          </a:r>
          <a:endParaRPr lang="en-US" sz="1200" b="1">
            <a:latin typeface="Arial Rounded MT Bold" charset="0"/>
            <a:ea typeface="Arial Rounded MT Bold" charset="0"/>
            <a:cs typeface="Arial Rounded MT Bold" charset="0"/>
          </a:endParaRPr>
        </a:p>
      </xdr:txBody>
    </xdr:sp>
    <xdr:clientData/>
  </xdr:oneCellAnchor>
  <xdr:oneCellAnchor>
    <xdr:from>
      <xdr:col>0</xdr:col>
      <xdr:colOff>255649</xdr:colOff>
      <xdr:row>40</xdr:row>
      <xdr:rowOff>18022</xdr:rowOff>
    </xdr:from>
    <xdr:ext cx="270395" cy="2320443"/>
    <xdr:sp macro="" textlink="">
      <xdr:nvSpPr>
        <xdr:cNvPr id="4" name="TextBox 3"/>
        <xdr:cNvSpPr txBox="1"/>
      </xdr:nvSpPr>
      <xdr:spPr>
        <a:xfrm rot="16200000">
          <a:off x="-769375" y="10529946"/>
          <a:ext cx="2320443" cy="270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latin typeface="Arial Rounded MT Bold" charset="0"/>
              <a:ea typeface="Arial Rounded MT Bold" charset="0"/>
              <a:cs typeface="Arial Rounded MT Bold" charset="0"/>
            </a:rPr>
            <a:t>Integration/Operation/Safety</a:t>
          </a:r>
        </a:p>
      </xdr:txBody>
    </xdr:sp>
    <xdr:clientData/>
  </xdr:oneCellAnchor>
  <xdr:oneCellAnchor>
    <xdr:from>
      <xdr:col>0</xdr:col>
      <xdr:colOff>229316</xdr:colOff>
      <xdr:row>56</xdr:row>
      <xdr:rowOff>78891</xdr:rowOff>
    </xdr:from>
    <xdr:ext cx="270395" cy="2349233"/>
    <xdr:sp macro="" textlink="">
      <xdr:nvSpPr>
        <xdr:cNvPr id="5" name="TextBox 4"/>
        <xdr:cNvSpPr txBox="1"/>
      </xdr:nvSpPr>
      <xdr:spPr>
        <a:xfrm rot="16200000">
          <a:off x="-810103" y="13691310"/>
          <a:ext cx="2349233" cy="270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latin typeface="Arial Rounded MT Bold" charset="0"/>
              <a:ea typeface="Arial Rounded MT Bold" charset="0"/>
              <a:cs typeface="Arial Rounded MT Bold" charset="0"/>
            </a:rPr>
            <a:t>Procurement_Schedule_V&amp;V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9"/>
  <sheetViews>
    <sheetView zoomScale="120" zoomScaleNormal="120" workbookViewId="0">
      <selection activeCell="I12" sqref="I12"/>
    </sheetView>
  </sheetViews>
  <sheetFormatPr baseColWidth="10" defaultRowHeight="16" x14ac:dyDescent="0.2"/>
  <cols>
    <col min="2" max="2" width="7.6640625" style="1" customWidth="1"/>
    <col min="3" max="3" width="30.83203125" style="26" customWidth="1"/>
    <col min="4" max="4" width="7.6640625" style="49" customWidth="1"/>
    <col min="5" max="5" width="12.1640625" customWidth="1"/>
  </cols>
  <sheetData>
    <row r="1" spans="1:5" ht="35" customHeight="1" thickBot="1" x14ac:dyDescent="0.25">
      <c r="C1" s="26" t="s">
        <v>83</v>
      </c>
    </row>
    <row r="2" spans="1:5" ht="17" thickTop="1" x14ac:dyDescent="0.2">
      <c r="A2" s="37"/>
      <c r="B2" s="3"/>
      <c r="C2" s="27" t="s">
        <v>3</v>
      </c>
      <c r="D2" s="50"/>
      <c r="E2" s="15"/>
    </row>
    <row r="3" spans="1:5" x14ac:dyDescent="0.2">
      <c r="A3" s="38"/>
      <c r="B3" s="4"/>
      <c r="C3" s="43" t="s">
        <v>0</v>
      </c>
      <c r="D3" s="51" t="s">
        <v>60</v>
      </c>
      <c r="E3" s="16" t="s">
        <v>6</v>
      </c>
    </row>
    <row r="4" spans="1:5" ht="11" customHeight="1" thickBot="1" x14ac:dyDescent="0.25">
      <c r="A4" s="38"/>
      <c r="B4" s="12"/>
      <c r="C4" s="44"/>
      <c r="D4" s="52"/>
      <c r="E4" s="17"/>
    </row>
    <row r="5" spans="1:5" ht="17" thickTop="1" x14ac:dyDescent="0.2">
      <c r="A5" s="38"/>
      <c r="B5" s="4">
        <v>0.375</v>
      </c>
      <c r="C5" s="45" t="s">
        <v>81</v>
      </c>
      <c r="D5" s="53">
        <v>6.9444444444444441E-3</v>
      </c>
      <c r="E5" s="18" t="s">
        <v>72</v>
      </c>
    </row>
    <row r="6" spans="1:5" ht="32" x14ac:dyDescent="0.2">
      <c r="A6" s="38"/>
      <c r="B6" s="4">
        <f t="shared" ref="B6:B12" si="0">B5+D5</f>
        <v>0.38194444444444442</v>
      </c>
      <c r="C6" s="46" t="s">
        <v>10</v>
      </c>
      <c r="D6" s="53">
        <v>2.0833333333333332E-2</v>
      </c>
      <c r="E6" s="18" t="s">
        <v>9</v>
      </c>
    </row>
    <row r="7" spans="1:5" x14ac:dyDescent="0.2">
      <c r="A7" s="38"/>
      <c r="B7" s="4">
        <f t="shared" si="0"/>
        <v>0.40277777777777773</v>
      </c>
      <c r="C7" s="46" t="s">
        <v>12</v>
      </c>
      <c r="D7" s="53">
        <v>2.7777777777777776E-2</v>
      </c>
      <c r="E7" s="18" t="s">
        <v>13</v>
      </c>
    </row>
    <row r="8" spans="1:5" x14ac:dyDescent="0.2">
      <c r="A8" s="38"/>
      <c r="B8" s="82">
        <f t="shared" si="0"/>
        <v>0.43055555555555552</v>
      </c>
      <c r="C8" s="83" t="s">
        <v>11</v>
      </c>
      <c r="D8" s="84">
        <v>6.9444444444444441E-3</v>
      </c>
      <c r="E8" s="85" t="s">
        <v>85</v>
      </c>
    </row>
    <row r="9" spans="1:5" x14ac:dyDescent="0.2">
      <c r="A9" s="38"/>
      <c r="B9" s="4">
        <f t="shared" si="0"/>
        <v>0.43749999999999994</v>
      </c>
      <c r="C9" s="46" t="s">
        <v>15</v>
      </c>
      <c r="D9" s="53">
        <v>2.0833333333333332E-2</v>
      </c>
      <c r="E9" s="18"/>
    </row>
    <row r="10" spans="1:5" ht="48" x14ac:dyDescent="0.2">
      <c r="A10" s="38"/>
      <c r="B10" s="4">
        <f t="shared" si="0"/>
        <v>0.45833333333333326</v>
      </c>
      <c r="C10" s="42" t="s">
        <v>57</v>
      </c>
      <c r="D10" s="53">
        <v>2.0833333333333332E-2</v>
      </c>
      <c r="E10" s="18" t="s">
        <v>67</v>
      </c>
    </row>
    <row r="11" spans="1:5" ht="17" thickBot="1" x14ac:dyDescent="0.25">
      <c r="A11" s="39"/>
      <c r="B11" s="82">
        <f t="shared" si="0"/>
        <v>0.47916666666666657</v>
      </c>
      <c r="C11" s="83" t="s">
        <v>40</v>
      </c>
      <c r="D11" s="84">
        <v>4.1666666666666664E-2</v>
      </c>
      <c r="E11" s="86" t="s">
        <v>86</v>
      </c>
    </row>
    <row r="12" spans="1:5" ht="49" thickTop="1" x14ac:dyDescent="0.2">
      <c r="A12" s="38"/>
      <c r="B12" s="4">
        <f t="shared" si="0"/>
        <v>0.52083333333333326</v>
      </c>
      <c r="C12" s="42" t="s">
        <v>41</v>
      </c>
      <c r="D12" s="53">
        <v>6.9444444444444441E-3</v>
      </c>
      <c r="E12" s="18" t="s">
        <v>9</v>
      </c>
    </row>
    <row r="13" spans="1:5" x14ac:dyDescent="0.2">
      <c r="A13" s="38"/>
      <c r="B13" s="4"/>
      <c r="C13" s="46" t="s">
        <v>18</v>
      </c>
      <c r="D13" s="54"/>
      <c r="E13" s="18"/>
    </row>
    <row r="14" spans="1:5" x14ac:dyDescent="0.2">
      <c r="A14" s="38"/>
      <c r="B14" s="4">
        <f>B12+D12</f>
        <v>0.52777777777777768</v>
      </c>
      <c r="C14" s="47" t="s">
        <v>19</v>
      </c>
      <c r="D14" s="53">
        <v>4.1666666666666664E-2</v>
      </c>
      <c r="E14" s="18" t="s">
        <v>42</v>
      </c>
    </row>
    <row r="15" spans="1:5" x14ac:dyDescent="0.2">
      <c r="A15" s="38"/>
      <c r="B15" s="4">
        <f t="shared" ref="B15:B16" si="1">B14+D14</f>
        <v>0.56944444444444431</v>
      </c>
      <c r="C15" s="42" t="s">
        <v>43</v>
      </c>
      <c r="D15" s="53">
        <v>2.0833333333333332E-2</v>
      </c>
      <c r="E15" s="18" t="s">
        <v>42</v>
      </c>
    </row>
    <row r="16" spans="1:5" ht="21" customHeight="1" x14ac:dyDescent="0.2">
      <c r="A16" s="38"/>
      <c r="B16" s="4">
        <f t="shared" si="1"/>
        <v>0.59027777777777768</v>
      </c>
      <c r="C16" s="42" t="s">
        <v>44</v>
      </c>
      <c r="D16" s="53">
        <v>3.125E-2</v>
      </c>
      <c r="E16" s="33" t="s">
        <v>45</v>
      </c>
    </row>
    <row r="17" spans="1:5" x14ac:dyDescent="0.2">
      <c r="A17" s="38"/>
      <c r="B17" s="4">
        <f>B16+D16</f>
        <v>0.62152777777777768</v>
      </c>
      <c r="C17" s="42" t="s">
        <v>46</v>
      </c>
      <c r="D17" s="53">
        <v>1.0416666666666666E-2</v>
      </c>
      <c r="E17" s="18" t="s">
        <v>45</v>
      </c>
    </row>
    <row r="18" spans="1:5" x14ac:dyDescent="0.2">
      <c r="A18" s="38"/>
      <c r="B18" s="82">
        <f>B17+D17</f>
        <v>0.63194444444444431</v>
      </c>
      <c r="C18" s="83" t="s">
        <v>58</v>
      </c>
      <c r="D18" s="84">
        <v>6.9444444444444441E-3</v>
      </c>
      <c r="E18" s="86" t="s">
        <v>87</v>
      </c>
    </row>
    <row r="19" spans="1:5" x14ac:dyDescent="0.2">
      <c r="A19" s="38"/>
      <c r="B19" s="4"/>
      <c r="C19" s="42" t="s">
        <v>25</v>
      </c>
      <c r="D19" s="54"/>
      <c r="E19" s="18"/>
    </row>
    <row r="20" spans="1:5" x14ac:dyDescent="0.2">
      <c r="A20" s="38"/>
      <c r="B20" s="4">
        <f>B18+D18</f>
        <v>0.63888888888888873</v>
      </c>
      <c r="C20" s="46" t="s">
        <v>19</v>
      </c>
      <c r="D20" s="53">
        <v>2.7777777777777776E-2</v>
      </c>
      <c r="E20" s="18" t="s">
        <v>42</v>
      </c>
    </row>
    <row r="21" spans="1:5" x14ac:dyDescent="0.2">
      <c r="A21" s="38"/>
      <c r="B21" s="4">
        <f>B20+D20</f>
        <v>0.66666666666666652</v>
      </c>
      <c r="C21" s="42" t="s">
        <v>46</v>
      </c>
      <c r="D21" s="53">
        <v>1.0416666666666666E-2</v>
      </c>
      <c r="E21" s="18" t="s">
        <v>42</v>
      </c>
    </row>
    <row r="22" spans="1:5" x14ac:dyDescent="0.2">
      <c r="A22" s="38"/>
      <c r="B22" s="4">
        <f>B21+D21</f>
        <v>0.67708333333333315</v>
      </c>
      <c r="C22" s="42" t="s">
        <v>44</v>
      </c>
      <c r="D22" s="53">
        <v>2.7777777777777776E-2</v>
      </c>
      <c r="E22" s="18" t="s">
        <v>61</v>
      </c>
    </row>
    <row r="23" spans="1:5" x14ac:dyDescent="0.2">
      <c r="A23" s="38"/>
      <c r="B23" s="4">
        <f>B22+D22</f>
        <v>0.70486111111111094</v>
      </c>
      <c r="C23" s="42" t="s">
        <v>46</v>
      </c>
      <c r="D23" s="53">
        <v>6.9444444444444441E-3</v>
      </c>
      <c r="E23" s="18" t="s">
        <v>61</v>
      </c>
    </row>
    <row r="24" spans="1:5" x14ac:dyDescent="0.2">
      <c r="A24" s="38"/>
      <c r="B24" s="4">
        <f>B23+D23</f>
        <v>0.71180555555555536</v>
      </c>
      <c r="C24" s="42" t="s">
        <v>73</v>
      </c>
      <c r="D24" s="53">
        <v>4.1666666666666664E-2</v>
      </c>
      <c r="E24" s="18" t="s">
        <v>80</v>
      </c>
    </row>
    <row r="25" spans="1:5" ht="17" thickBot="1" x14ac:dyDescent="0.25">
      <c r="A25" s="38"/>
      <c r="B25" s="65">
        <f>B24+D24</f>
        <v>0.75347222222222199</v>
      </c>
      <c r="C25" s="48" t="s">
        <v>74</v>
      </c>
      <c r="D25" s="55"/>
      <c r="E25" s="40"/>
    </row>
    <row r="26" spans="1:5" ht="18" thickTop="1" thickBot="1" x14ac:dyDescent="0.25">
      <c r="A26" s="38"/>
      <c r="B26" s="4"/>
      <c r="C26" s="25"/>
      <c r="D26" s="56"/>
      <c r="E26" s="41"/>
    </row>
    <row r="27" spans="1:5" ht="17" thickTop="1" x14ac:dyDescent="0.2">
      <c r="A27" s="38"/>
      <c r="B27" s="4"/>
      <c r="C27" s="27" t="s">
        <v>4</v>
      </c>
      <c r="D27" s="57"/>
      <c r="E27" s="18"/>
    </row>
    <row r="28" spans="1:5" ht="17" thickBot="1" x14ac:dyDescent="0.25">
      <c r="A28" s="38"/>
      <c r="B28" s="34"/>
      <c r="C28" s="35" t="s">
        <v>1</v>
      </c>
      <c r="D28" s="58"/>
      <c r="E28" s="36"/>
    </row>
    <row r="29" spans="1:5" ht="17" thickTop="1" x14ac:dyDescent="0.2">
      <c r="A29" s="38"/>
      <c r="B29" s="4">
        <v>0.35416666666666669</v>
      </c>
      <c r="C29" s="27" t="s">
        <v>48</v>
      </c>
      <c r="D29" s="57">
        <v>6.9444444444444441E-3</v>
      </c>
      <c r="E29" s="60" t="s">
        <v>9</v>
      </c>
    </row>
    <row r="30" spans="1:5" x14ac:dyDescent="0.2">
      <c r="A30" s="38"/>
      <c r="B30" s="4"/>
      <c r="C30" s="30" t="s">
        <v>20</v>
      </c>
      <c r="D30" s="57"/>
      <c r="E30" s="10"/>
    </row>
    <row r="31" spans="1:5" ht="32" x14ac:dyDescent="0.2">
      <c r="A31" s="38"/>
      <c r="B31" s="4">
        <f>B29+D29</f>
        <v>0.3611111111111111</v>
      </c>
      <c r="C31" s="9" t="s">
        <v>59</v>
      </c>
      <c r="D31" s="59">
        <v>2.0833333333333332E-2</v>
      </c>
      <c r="E31" s="10" t="s">
        <v>42</v>
      </c>
    </row>
    <row r="32" spans="1:5" x14ac:dyDescent="0.2">
      <c r="A32" s="38"/>
      <c r="B32" s="4">
        <f>B31+D31</f>
        <v>0.38194444444444442</v>
      </c>
      <c r="C32" s="32" t="s">
        <v>46</v>
      </c>
      <c r="D32" s="57">
        <v>6.9444444444444441E-3</v>
      </c>
      <c r="E32" s="10" t="s">
        <v>42</v>
      </c>
    </row>
    <row r="33" spans="1:7" x14ac:dyDescent="0.2">
      <c r="A33" s="38"/>
      <c r="B33" s="4">
        <f t="shared" ref="B33:B50" si="2">B32+D32</f>
        <v>0.38888888888888884</v>
      </c>
      <c r="C33" s="9" t="s">
        <v>50</v>
      </c>
      <c r="D33" s="57">
        <v>2.7777777777777776E-2</v>
      </c>
      <c r="E33" s="8" t="s">
        <v>49</v>
      </c>
    </row>
    <row r="34" spans="1:7" x14ac:dyDescent="0.2">
      <c r="A34" s="38"/>
      <c r="B34" s="82">
        <f t="shared" si="2"/>
        <v>0.41666666666666663</v>
      </c>
      <c r="C34" s="87" t="s">
        <v>11</v>
      </c>
      <c r="D34" s="88">
        <v>1.0416666666666666E-2</v>
      </c>
      <c r="E34" s="89" t="s">
        <v>85</v>
      </c>
    </row>
    <row r="35" spans="1:7" x14ac:dyDescent="0.2">
      <c r="A35" s="38"/>
      <c r="B35" s="4">
        <f t="shared" si="2"/>
        <v>0.42708333333333331</v>
      </c>
      <c r="C35" s="9" t="s">
        <v>51</v>
      </c>
      <c r="D35" s="57">
        <v>2.7777777777777776E-2</v>
      </c>
      <c r="E35" s="8" t="s">
        <v>49</v>
      </c>
    </row>
    <row r="36" spans="1:7" x14ac:dyDescent="0.2">
      <c r="A36" s="38"/>
      <c r="B36" s="4">
        <f t="shared" si="2"/>
        <v>0.4548611111111111</v>
      </c>
      <c r="C36" s="32" t="s">
        <v>46</v>
      </c>
      <c r="D36" s="57">
        <v>6.9444444444444441E-3</v>
      </c>
      <c r="E36" s="8" t="s">
        <v>49</v>
      </c>
    </row>
    <row r="37" spans="1:7" x14ac:dyDescent="0.2">
      <c r="A37" s="38"/>
      <c r="B37" s="4">
        <f t="shared" si="2"/>
        <v>0.46180555555555552</v>
      </c>
      <c r="C37" s="32" t="s">
        <v>52</v>
      </c>
      <c r="D37" s="57">
        <v>2.7777777777777776E-2</v>
      </c>
      <c r="E37" s="8" t="s">
        <v>7</v>
      </c>
    </row>
    <row r="38" spans="1:7" x14ac:dyDescent="0.2">
      <c r="A38" s="38"/>
      <c r="B38" s="4">
        <f t="shared" si="2"/>
        <v>0.48958333333333331</v>
      </c>
      <c r="C38" s="32" t="s">
        <v>46</v>
      </c>
      <c r="D38" s="57">
        <v>6.9444444444444441E-3</v>
      </c>
      <c r="E38" s="10" t="s">
        <v>53</v>
      </c>
    </row>
    <row r="39" spans="1:7" ht="17" thickBot="1" x14ac:dyDescent="0.25">
      <c r="A39" s="39"/>
      <c r="B39" s="82">
        <f t="shared" si="2"/>
        <v>0.49652777777777773</v>
      </c>
      <c r="C39" s="87" t="s">
        <v>40</v>
      </c>
      <c r="D39" s="88">
        <v>4.1666666666666664E-2</v>
      </c>
      <c r="E39" s="89" t="s">
        <v>86</v>
      </c>
    </row>
    <row r="40" spans="1:7" ht="17" thickTop="1" x14ac:dyDescent="0.2">
      <c r="A40" s="38"/>
      <c r="B40" s="4">
        <f t="shared" si="2"/>
        <v>0.53819444444444442</v>
      </c>
      <c r="C40" s="32" t="s">
        <v>62</v>
      </c>
      <c r="D40" s="57">
        <v>2.7777777777777776E-2</v>
      </c>
      <c r="E40" s="8" t="s">
        <v>63</v>
      </c>
    </row>
    <row r="41" spans="1:7" x14ac:dyDescent="0.2">
      <c r="A41" s="38"/>
      <c r="B41" s="4">
        <f t="shared" si="2"/>
        <v>0.56597222222222221</v>
      </c>
      <c r="C41" s="32" t="s">
        <v>46</v>
      </c>
      <c r="D41" s="57">
        <v>6.9444444444444441E-3</v>
      </c>
      <c r="E41" s="8" t="s">
        <v>63</v>
      </c>
      <c r="G41" s="25"/>
    </row>
    <row r="42" spans="1:7" x14ac:dyDescent="0.2">
      <c r="A42" s="38"/>
      <c r="B42" s="4">
        <f t="shared" si="2"/>
        <v>0.57291666666666663</v>
      </c>
      <c r="C42" s="32" t="s">
        <v>56</v>
      </c>
      <c r="D42" s="57">
        <v>2.0833333333333332E-2</v>
      </c>
      <c r="E42" s="8" t="s">
        <v>84</v>
      </c>
    </row>
    <row r="43" spans="1:7" x14ac:dyDescent="0.2">
      <c r="A43" s="38"/>
      <c r="B43" s="4">
        <f t="shared" si="2"/>
        <v>0.59375</v>
      </c>
      <c r="C43" s="32" t="s">
        <v>46</v>
      </c>
      <c r="D43" s="57">
        <v>6.9444444444444441E-3</v>
      </c>
      <c r="E43" s="8" t="s">
        <v>9</v>
      </c>
    </row>
    <row r="44" spans="1:7" x14ac:dyDescent="0.2">
      <c r="A44" s="38"/>
      <c r="B44" s="82">
        <f t="shared" si="2"/>
        <v>0.60069444444444442</v>
      </c>
      <c r="C44" s="87" t="s">
        <v>11</v>
      </c>
      <c r="D44" s="88">
        <v>1.0416666666666666E-2</v>
      </c>
      <c r="E44" s="89" t="s">
        <v>85</v>
      </c>
    </row>
    <row r="45" spans="1:7" x14ac:dyDescent="0.2">
      <c r="A45" s="38"/>
      <c r="B45" s="4">
        <f t="shared" si="2"/>
        <v>0.61111111111111105</v>
      </c>
      <c r="C45" s="32" t="s">
        <v>30</v>
      </c>
      <c r="D45" s="57">
        <v>2.0833333333333332E-2</v>
      </c>
      <c r="E45" s="8" t="s">
        <v>64</v>
      </c>
    </row>
    <row r="46" spans="1:7" x14ac:dyDescent="0.2">
      <c r="A46" s="38"/>
      <c r="B46" s="4">
        <f t="shared" si="2"/>
        <v>0.63194444444444442</v>
      </c>
      <c r="C46" s="30" t="s">
        <v>55</v>
      </c>
      <c r="D46" s="57">
        <v>6.9444444444444441E-3</v>
      </c>
      <c r="E46" s="8" t="s">
        <v>64</v>
      </c>
    </row>
    <row r="47" spans="1:7" x14ac:dyDescent="0.2">
      <c r="A47" s="38"/>
      <c r="B47" s="4">
        <f t="shared" si="2"/>
        <v>0.63888888888888884</v>
      </c>
      <c r="C47" s="30" t="s">
        <v>31</v>
      </c>
      <c r="D47" s="57">
        <v>2.0833333333333332E-2</v>
      </c>
      <c r="E47" s="8" t="s">
        <v>64</v>
      </c>
    </row>
    <row r="48" spans="1:7" x14ac:dyDescent="0.2">
      <c r="A48" s="38"/>
      <c r="B48" s="4">
        <f t="shared" si="2"/>
        <v>0.65972222222222221</v>
      </c>
      <c r="C48" s="32" t="s">
        <v>55</v>
      </c>
      <c r="D48" s="57">
        <v>6.9444444444444441E-3</v>
      </c>
      <c r="E48" s="8" t="s">
        <v>64</v>
      </c>
    </row>
    <row r="49" spans="1:5" x14ac:dyDescent="0.2">
      <c r="A49" s="38"/>
      <c r="B49" s="4">
        <f t="shared" si="2"/>
        <v>0.66666666666666663</v>
      </c>
      <c r="C49" s="9" t="s">
        <v>27</v>
      </c>
      <c r="D49" s="57">
        <v>2.0833333333333332E-2</v>
      </c>
      <c r="E49" s="8" t="s">
        <v>47</v>
      </c>
    </row>
    <row r="50" spans="1:5" x14ac:dyDescent="0.2">
      <c r="A50" s="38"/>
      <c r="B50" s="4">
        <f t="shared" si="2"/>
        <v>0.6875</v>
      </c>
      <c r="C50" s="32" t="s">
        <v>55</v>
      </c>
      <c r="D50" s="57">
        <v>6.9444444444444441E-3</v>
      </c>
      <c r="E50" s="8" t="s">
        <v>47</v>
      </c>
    </row>
    <row r="51" spans="1:5" x14ac:dyDescent="0.2">
      <c r="A51" s="38"/>
      <c r="B51" s="4">
        <f>B50+D50</f>
        <v>0.69444444444444442</v>
      </c>
      <c r="C51" s="42" t="s">
        <v>73</v>
      </c>
      <c r="D51" s="53">
        <v>4.1666666666666664E-2</v>
      </c>
      <c r="E51" s="18" t="s">
        <v>80</v>
      </c>
    </row>
    <row r="52" spans="1:5" ht="17" thickBot="1" x14ac:dyDescent="0.25">
      <c r="A52" s="38"/>
      <c r="B52" s="65">
        <f>B51+D51</f>
        <v>0.73611111111111105</v>
      </c>
      <c r="C52" s="48" t="s">
        <v>74</v>
      </c>
      <c r="D52" s="55"/>
      <c r="E52" s="40"/>
    </row>
    <row r="53" spans="1:5" ht="25" customHeight="1" thickTop="1" thickBot="1" x14ac:dyDescent="0.25">
      <c r="A53" s="38"/>
      <c r="B53" s="4"/>
      <c r="C53" s="25" t="s">
        <v>75</v>
      </c>
      <c r="D53" s="57"/>
      <c r="E53" s="18" t="s">
        <v>88</v>
      </c>
    </row>
    <row r="54" spans="1:5" ht="18" thickTop="1" thickBot="1" x14ac:dyDescent="0.25">
      <c r="A54" s="38"/>
      <c r="B54" s="61"/>
      <c r="C54" s="62"/>
      <c r="D54" s="56"/>
      <c r="E54" s="63"/>
    </row>
    <row r="55" spans="1:5" ht="17" thickTop="1" x14ac:dyDescent="0.2">
      <c r="A55" s="38"/>
      <c r="B55" s="4"/>
      <c r="C55" s="27" t="s">
        <v>5</v>
      </c>
      <c r="D55" s="57"/>
      <c r="E55" s="24"/>
    </row>
    <row r="56" spans="1:5" ht="17" thickBot="1" x14ac:dyDescent="0.25">
      <c r="A56" s="39"/>
      <c r="B56" s="34"/>
      <c r="C56" s="35" t="s">
        <v>54</v>
      </c>
      <c r="D56" s="58"/>
      <c r="E56" s="64"/>
    </row>
    <row r="57" spans="1:5" ht="17" thickTop="1" x14ac:dyDescent="0.2">
      <c r="A57" s="38"/>
      <c r="B57" s="66">
        <v>0.35416666666666669</v>
      </c>
      <c r="C57" s="67" t="s">
        <v>48</v>
      </c>
      <c r="D57" s="68">
        <v>6.9444444444444441E-3</v>
      </c>
      <c r="E57" s="69" t="s">
        <v>9</v>
      </c>
    </row>
    <row r="58" spans="1:5" x14ac:dyDescent="0.2">
      <c r="A58" s="38"/>
      <c r="B58" s="70">
        <f t="shared" ref="B58:B60" si="3">B57+D57</f>
        <v>0.3611111111111111</v>
      </c>
      <c r="C58" s="71" t="s">
        <v>76</v>
      </c>
      <c r="D58" s="72">
        <v>2.0833333333333332E-2</v>
      </c>
      <c r="E58" s="73" t="s">
        <v>9</v>
      </c>
    </row>
    <row r="59" spans="1:5" x14ac:dyDescent="0.2">
      <c r="A59" s="38"/>
      <c r="B59" s="70">
        <f t="shared" si="3"/>
        <v>0.38194444444444442</v>
      </c>
      <c r="C59" s="74" t="s">
        <v>55</v>
      </c>
      <c r="D59" s="72">
        <v>6.9444444444444441E-3</v>
      </c>
      <c r="E59" s="73" t="s">
        <v>9</v>
      </c>
    </row>
    <row r="60" spans="1:5" x14ac:dyDescent="0.2">
      <c r="A60" s="38"/>
      <c r="B60" s="70">
        <f t="shared" si="3"/>
        <v>0.38888888888888884</v>
      </c>
      <c r="C60" s="71" t="s">
        <v>35</v>
      </c>
      <c r="D60" s="72">
        <v>2.7777777777777776E-2</v>
      </c>
      <c r="E60" s="73" t="s">
        <v>68</v>
      </c>
    </row>
    <row r="61" spans="1:5" x14ac:dyDescent="0.2">
      <c r="A61" s="38"/>
      <c r="B61" s="70">
        <f>B60+D60</f>
        <v>0.41666666666666663</v>
      </c>
      <c r="C61" s="74" t="s">
        <v>55</v>
      </c>
      <c r="D61" s="72">
        <v>6.9444444444444441E-3</v>
      </c>
      <c r="E61" s="73" t="s">
        <v>68</v>
      </c>
    </row>
    <row r="62" spans="1:5" x14ac:dyDescent="0.2">
      <c r="A62" s="38"/>
      <c r="B62" s="90">
        <f t="shared" ref="B62:B71" si="4">B61+D61</f>
        <v>0.42361111111111105</v>
      </c>
      <c r="C62" s="91" t="s">
        <v>11</v>
      </c>
      <c r="D62" s="92">
        <v>1.0416666666666666E-2</v>
      </c>
      <c r="E62" s="93" t="s">
        <v>85</v>
      </c>
    </row>
    <row r="63" spans="1:5" x14ac:dyDescent="0.2">
      <c r="A63" s="38"/>
      <c r="B63" s="70">
        <f t="shared" si="4"/>
        <v>0.43402777777777773</v>
      </c>
      <c r="C63" s="71" t="s">
        <v>65</v>
      </c>
      <c r="D63" s="72">
        <v>2.0833333333333332E-2</v>
      </c>
      <c r="E63" s="73" t="s">
        <v>66</v>
      </c>
    </row>
    <row r="64" spans="1:5" x14ac:dyDescent="0.2">
      <c r="A64" s="38"/>
      <c r="B64" s="70">
        <f t="shared" si="4"/>
        <v>0.45486111111111105</v>
      </c>
      <c r="C64" s="74" t="s">
        <v>55</v>
      </c>
      <c r="D64" s="72">
        <v>6.9444444444444441E-3</v>
      </c>
      <c r="E64" s="73" t="s">
        <v>66</v>
      </c>
    </row>
    <row r="65" spans="1:5" x14ac:dyDescent="0.2">
      <c r="A65" s="38"/>
      <c r="B65" s="70">
        <f t="shared" si="4"/>
        <v>0.46180555555555547</v>
      </c>
      <c r="C65" s="71" t="s">
        <v>71</v>
      </c>
      <c r="D65" s="72">
        <v>2.0833333333333332E-2</v>
      </c>
      <c r="E65" s="73" t="s">
        <v>82</v>
      </c>
    </row>
    <row r="66" spans="1:5" x14ac:dyDescent="0.2">
      <c r="A66" s="38"/>
      <c r="B66" s="70">
        <f t="shared" si="4"/>
        <v>0.48263888888888878</v>
      </c>
      <c r="C66" s="74" t="s">
        <v>55</v>
      </c>
      <c r="D66" s="72">
        <v>6.9444444444444441E-3</v>
      </c>
      <c r="E66" s="73" t="s">
        <v>82</v>
      </c>
    </row>
    <row r="67" spans="1:5" x14ac:dyDescent="0.2">
      <c r="A67" s="38"/>
      <c r="B67" s="90">
        <f t="shared" si="4"/>
        <v>0.4895833333333332</v>
      </c>
      <c r="C67" s="91" t="s">
        <v>77</v>
      </c>
      <c r="D67" s="92">
        <v>4.1666666666666664E-2</v>
      </c>
      <c r="E67" s="93" t="s">
        <v>85</v>
      </c>
    </row>
    <row r="68" spans="1:5" x14ac:dyDescent="0.2">
      <c r="A68" s="38"/>
      <c r="B68" s="70">
        <f t="shared" si="4"/>
        <v>0.53124999999999989</v>
      </c>
      <c r="C68" s="71" t="s">
        <v>78</v>
      </c>
      <c r="D68" s="72">
        <v>8.3333333333333329E-2</v>
      </c>
      <c r="E68" s="73" t="s">
        <v>80</v>
      </c>
    </row>
    <row r="69" spans="1:5" x14ac:dyDescent="0.2">
      <c r="A69" s="38"/>
      <c r="B69" s="90">
        <f t="shared" si="4"/>
        <v>0.61458333333333326</v>
      </c>
      <c r="C69" s="91" t="s">
        <v>11</v>
      </c>
      <c r="D69" s="92">
        <v>1.0416666666666666E-2</v>
      </c>
      <c r="E69" s="93" t="s">
        <v>85</v>
      </c>
    </row>
    <row r="70" spans="1:5" x14ac:dyDescent="0.2">
      <c r="A70" s="38"/>
      <c r="B70" s="94">
        <f t="shared" si="4"/>
        <v>0.62499999999999989</v>
      </c>
      <c r="C70" s="74" t="s">
        <v>69</v>
      </c>
      <c r="D70" s="72">
        <v>2.0833333333333332E-2</v>
      </c>
      <c r="E70" s="73" t="s">
        <v>79</v>
      </c>
    </row>
    <row r="71" spans="1:5" x14ac:dyDescent="0.2">
      <c r="A71" s="38"/>
      <c r="B71" s="94">
        <f t="shared" si="4"/>
        <v>0.64583333333333326</v>
      </c>
      <c r="C71" s="74" t="s">
        <v>70</v>
      </c>
      <c r="D71" s="72"/>
      <c r="E71" s="73"/>
    </row>
    <row r="72" spans="1:5" ht="17" thickBot="1" x14ac:dyDescent="0.25">
      <c r="A72" s="39"/>
      <c r="B72" s="75"/>
      <c r="C72" s="76"/>
      <c r="D72" s="77"/>
      <c r="E72" s="78"/>
    </row>
    <row r="73" spans="1:5" ht="17" thickTop="1" x14ac:dyDescent="0.2"/>
    <row r="79" spans="1:5" x14ac:dyDescent="0.2">
      <c r="C79" s="79"/>
      <c r="D79" s="80"/>
      <c r="E79" s="81"/>
    </row>
  </sheetData>
  <phoneticPr fontId="2" type="noConversion"/>
  <pageMargins left="0.7" right="0.7" top="0.75" bottom="0.75" header="0.3" footer="0.3"/>
  <pageSetup paperSize="8" scale="83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E18" sqref="E18"/>
    </sheetView>
  </sheetViews>
  <sheetFormatPr baseColWidth="10" defaultRowHeight="16" x14ac:dyDescent="0.2"/>
  <cols>
    <col min="2" max="2" width="7.6640625" style="1" customWidth="1"/>
    <col min="3" max="3" width="30.83203125" style="26" customWidth="1"/>
    <col min="4" max="4" width="13.33203125" customWidth="1"/>
    <col min="5" max="5" width="30.83203125" customWidth="1"/>
    <col min="6" max="6" width="9.6640625" customWidth="1"/>
    <col min="7" max="7" width="30.83203125" customWidth="1"/>
    <col min="8" max="8" width="6" customWidth="1"/>
  </cols>
  <sheetData>
    <row r="1" spans="2:8" ht="17" thickBot="1" x14ac:dyDescent="0.25"/>
    <row r="2" spans="2:8" ht="17" thickTop="1" x14ac:dyDescent="0.2">
      <c r="B2" s="3"/>
      <c r="C2" s="27" t="s">
        <v>3</v>
      </c>
      <c r="D2" s="15"/>
      <c r="E2" s="5" t="s">
        <v>4</v>
      </c>
      <c r="F2" s="19"/>
      <c r="G2" s="19" t="s">
        <v>5</v>
      </c>
      <c r="H2" s="6"/>
    </row>
    <row r="3" spans="2:8" x14ac:dyDescent="0.2">
      <c r="B3" s="4"/>
      <c r="C3" s="28" t="s">
        <v>0</v>
      </c>
      <c r="D3" s="16" t="s">
        <v>6</v>
      </c>
      <c r="E3" s="7" t="s">
        <v>1</v>
      </c>
      <c r="F3" s="16" t="s">
        <v>6</v>
      </c>
      <c r="G3" s="20" t="s">
        <v>2</v>
      </c>
      <c r="H3" s="23"/>
    </row>
    <row r="4" spans="2:8" ht="11" customHeight="1" thickBot="1" x14ac:dyDescent="0.25">
      <c r="B4" s="12"/>
      <c r="C4" s="29"/>
      <c r="D4" s="17"/>
      <c r="E4" s="13"/>
      <c r="F4" s="21"/>
      <c r="G4" s="21"/>
      <c r="H4" s="14"/>
    </row>
    <row r="5" spans="2:8" ht="17" thickTop="1" x14ac:dyDescent="0.2">
      <c r="B5" s="4">
        <v>0.375</v>
      </c>
      <c r="C5" s="9" t="s">
        <v>8</v>
      </c>
      <c r="D5" s="18" t="s">
        <v>9</v>
      </c>
      <c r="E5" s="10"/>
      <c r="F5" s="22"/>
      <c r="G5" s="22"/>
      <c r="H5" s="11"/>
    </row>
    <row r="6" spans="2:8" ht="32" x14ac:dyDescent="0.2">
      <c r="B6" s="4">
        <f>B5+(TIME(0,30,0))</f>
        <v>0.39583333333333331</v>
      </c>
      <c r="C6" s="9" t="s">
        <v>10</v>
      </c>
      <c r="D6" s="18" t="s">
        <v>9</v>
      </c>
      <c r="E6" s="10"/>
      <c r="F6" s="22"/>
      <c r="G6" s="22"/>
      <c r="H6" s="11"/>
    </row>
    <row r="7" spans="2:8" x14ac:dyDescent="0.2">
      <c r="B7" s="4">
        <f t="shared" ref="B7:B19" si="0">B6+(TIME(0,30,0))</f>
        <v>0.41666666666666663</v>
      </c>
      <c r="C7" s="9"/>
      <c r="D7" s="18"/>
      <c r="F7" s="22"/>
      <c r="G7" s="22"/>
      <c r="H7" s="11"/>
    </row>
    <row r="8" spans="2:8" x14ac:dyDescent="0.2">
      <c r="B8" s="4">
        <f t="shared" si="0"/>
        <v>0.43749999999999994</v>
      </c>
      <c r="C8" s="9" t="s">
        <v>12</v>
      </c>
      <c r="D8" s="18" t="s">
        <v>13</v>
      </c>
      <c r="E8" s="10"/>
      <c r="F8" s="22"/>
      <c r="G8" s="22"/>
      <c r="H8" s="11"/>
    </row>
    <row r="9" spans="2:8" x14ac:dyDescent="0.2">
      <c r="B9" s="4">
        <f t="shared" si="0"/>
        <v>0.45833333333333326</v>
      </c>
      <c r="C9" s="9" t="s">
        <v>15</v>
      </c>
      <c r="D9" s="18" t="s">
        <v>16</v>
      </c>
      <c r="E9" s="10"/>
      <c r="F9" s="22"/>
      <c r="G9" s="22"/>
      <c r="H9" s="11"/>
    </row>
    <row r="10" spans="2:8" ht="64" x14ac:dyDescent="0.2">
      <c r="B10" s="4">
        <f t="shared" si="0"/>
        <v>0.47916666666666657</v>
      </c>
      <c r="C10" s="9" t="s">
        <v>28</v>
      </c>
      <c r="D10" s="18"/>
      <c r="E10" s="10"/>
      <c r="F10" s="22"/>
      <c r="G10" s="22"/>
      <c r="H10" s="11"/>
    </row>
    <row r="11" spans="2:8" x14ac:dyDescent="0.2">
      <c r="B11" s="4">
        <f t="shared" si="0"/>
        <v>0.49999999999999989</v>
      </c>
      <c r="D11" s="18"/>
      <c r="E11" s="10"/>
      <c r="F11" s="22"/>
      <c r="G11" s="22"/>
      <c r="H11" s="11"/>
    </row>
    <row r="12" spans="2:8" x14ac:dyDescent="0.2">
      <c r="B12" s="4">
        <f t="shared" si="0"/>
        <v>0.52083333333333326</v>
      </c>
      <c r="D12" s="18"/>
      <c r="E12" s="10"/>
      <c r="F12" s="22"/>
      <c r="G12" s="22"/>
      <c r="H12" s="11"/>
    </row>
    <row r="13" spans="2:8" x14ac:dyDescent="0.2">
      <c r="B13" s="4">
        <f t="shared" si="0"/>
        <v>0.54166666666666663</v>
      </c>
      <c r="C13" s="9" t="s">
        <v>17</v>
      </c>
      <c r="D13" s="18"/>
      <c r="E13" s="10"/>
      <c r="F13" s="22"/>
      <c r="G13" s="22"/>
      <c r="H13" s="11"/>
    </row>
    <row r="14" spans="2:8" x14ac:dyDescent="0.2">
      <c r="B14" s="4">
        <f t="shared" si="0"/>
        <v>0.5625</v>
      </c>
      <c r="C14" s="9" t="s">
        <v>18</v>
      </c>
      <c r="D14" s="18"/>
      <c r="E14" s="10"/>
      <c r="F14" s="22"/>
      <c r="G14" s="22"/>
      <c r="H14" s="11"/>
    </row>
    <row r="15" spans="2:8" x14ac:dyDescent="0.2">
      <c r="B15" s="4">
        <f t="shared" si="0"/>
        <v>0.58333333333333337</v>
      </c>
      <c r="C15" s="30" t="s">
        <v>19</v>
      </c>
      <c r="D15" s="18"/>
      <c r="E15" s="10"/>
      <c r="F15" s="22"/>
      <c r="G15" s="22" t="s">
        <v>14</v>
      </c>
      <c r="H15" s="11"/>
    </row>
    <row r="16" spans="2:8" ht="45" customHeight="1" x14ac:dyDescent="0.2">
      <c r="B16" s="4">
        <f t="shared" si="0"/>
        <v>0.60416666666666674</v>
      </c>
      <c r="C16" s="9" t="s">
        <v>32</v>
      </c>
      <c r="D16" s="18" t="s">
        <v>24</v>
      </c>
      <c r="E16" s="10"/>
      <c r="F16" s="22"/>
      <c r="G16" s="22"/>
      <c r="H16" s="11"/>
    </row>
    <row r="17" spans="2:8" x14ac:dyDescent="0.2">
      <c r="B17" s="4">
        <f t="shared" si="0"/>
        <v>0.62500000000000011</v>
      </c>
      <c r="C17" s="30" t="s">
        <v>20</v>
      </c>
      <c r="D17" s="18"/>
      <c r="E17" s="10"/>
      <c r="F17" s="22"/>
      <c r="G17" s="22"/>
      <c r="H17" s="11"/>
    </row>
    <row r="18" spans="2:8" ht="32" x14ac:dyDescent="0.2">
      <c r="B18" s="4">
        <f t="shared" si="0"/>
        <v>0.64583333333333348</v>
      </c>
      <c r="C18" s="9" t="s">
        <v>21</v>
      </c>
      <c r="D18" s="18"/>
      <c r="E18" s="10"/>
      <c r="F18" s="22"/>
      <c r="G18" s="22"/>
      <c r="H18" s="11"/>
    </row>
    <row r="19" spans="2:8" x14ac:dyDescent="0.2">
      <c r="B19" s="4">
        <f t="shared" si="0"/>
        <v>0.66666666666666685</v>
      </c>
      <c r="C19" s="9" t="s">
        <v>22</v>
      </c>
      <c r="D19" s="18"/>
      <c r="E19" s="10"/>
      <c r="F19" s="22"/>
      <c r="G19" s="22"/>
      <c r="H19" s="11"/>
    </row>
    <row r="20" spans="2:8" x14ac:dyDescent="0.2">
      <c r="B20" s="4"/>
      <c r="C20" s="9" t="s">
        <v>23</v>
      </c>
      <c r="D20" s="18"/>
      <c r="E20" s="10"/>
      <c r="F20" s="22"/>
      <c r="G20" s="22"/>
      <c r="H20" s="11"/>
    </row>
    <row r="21" spans="2:8" x14ac:dyDescent="0.2">
      <c r="B21" s="4"/>
      <c r="C21" s="9" t="s">
        <v>25</v>
      </c>
      <c r="D21" s="18"/>
      <c r="E21" s="10"/>
      <c r="F21" s="22"/>
      <c r="G21" s="22"/>
      <c r="H21" s="11"/>
    </row>
    <row r="22" spans="2:8" x14ac:dyDescent="0.2">
      <c r="C22" s="9" t="s">
        <v>19</v>
      </c>
      <c r="D22" s="2"/>
      <c r="E22" s="2"/>
      <c r="F22" s="2"/>
      <c r="G22" s="2"/>
      <c r="H22" s="2"/>
    </row>
    <row r="23" spans="2:8" x14ac:dyDescent="0.2">
      <c r="C23" s="9" t="s">
        <v>26</v>
      </c>
    </row>
    <row r="25" spans="2:8" x14ac:dyDescent="0.2">
      <c r="C25" s="25" t="s">
        <v>29</v>
      </c>
    </row>
    <row r="27" spans="2:8" x14ac:dyDescent="0.2">
      <c r="C27" s="25" t="s">
        <v>30</v>
      </c>
    </row>
    <row r="29" spans="2:8" x14ac:dyDescent="0.2">
      <c r="C29" s="26" t="s">
        <v>31</v>
      </c>
    </row>
    <row r="31" spans="2:8" x14ac:dyDescent="0.2">
      <c r="C31" s="9" t="s">
        <v>27</v>
      </c>
    </row>
    <row r="32" spans="2:8" x14ac:dyDescent="0.2">
      <c r="C32" s="31" t="s">
        <v>37</v>
      </c>
      <c r="D32" t="s">
        <v>9</v>
      </c>
    </row>
    <row r="33" spans="3:4" x14ac:dyDescent="0.2">
      <c r="C33" s="31" t="s">
        <v>38</v>
      </c>
    </row>
    <row r="34" spans="3:4" x14ac:dyDescent="0.2">
      <c r="C34" s="31" t="s">
        <v>39</v>
      </c>
    </row>
    <row r="35" spans="3:4" x14ac:dyDescent="0.2">
      <c r="C35" s="31" t="s">
        <v>35</v>
      </c>
      <c r="D35" t="s">
        <v>36</v>
      </c>
    </row>
    <row r="36" spans="3:4" x14ac:dyDescent="0.2">
      <c r="C36" s="25" t="s">
        <v>33</v>
      </c>
      <c r="D36" t="s">
        <v>36</v>
      </c>
    </row>
    <row r="37" spans="3:4" x14ac:dyDescent="0.2">
      <c r="C37" s="31" t="s">
        <v>34</v>
      </c>
      <c r="D37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F2" zoomScale="130" zoomScaleNormal="130" workbookViewId="0">
      <selection activeCell="O31" sqref="O31"/>
    </sheetView>
  </sheetViews>
  <sheetFormatPr baseColWidth="10" defaultRowHeight="16" x14ac:dyDescent="0.2"/>
  <cols>
    <col min="1" max="1" width="0" hidden="1" customWidth="1"/>
    <col min="2" max="2" width="7.6640625" style="1" hidden="1" customWidth="1"/>
    <col min="3" max="3" width="30.83203125" style="26" hidden="1" customWidth="1"/>
    <col min="4" max="4" width="7.6640625" style="49" hidden="1" customWidth="1"/>
    <col min="5" max="5" width="12.1640625" hidden="1" customWidth="1"/>
    <col min="9" max="9" width="14.83203125" style="96" customWidth="1"/>
    <col min="10" max="10" width="34" style="2" customWidth="1"/>
  </cols>
  <sheetData>
    <row r="1" spans="1:14" ht="17" thickBot="1" x14ac:dyDescent="0.25">
      <c r="C1" s="26" t="s">
        <v>83</v>
      </c>
    </row>
    <row r="2" spans="1:14" ht="18" thickTop="1" thickBot="1" x14ac:dyDescent="0.25">
      <c r="A2" s="37"/>
      <c r="B2" s="3"/>
      <c r="C2" s="27" t="s">
        <v>3</v>
      </c>
      <c r="D2" s="50"/>
      <c r="E2" s="15"/>
      <c r="H2" s="101" t="s">
        <v>103</v>
      </c>
      <c r="I2" s="99" t="s">
        <v>104</v>
      </c>
      <c r="J2" s="100" t="s">
        <v>105</v>
      </c>
      <c r="K2" s="99" t="s">
        <v>106</v>
      </c>
      <c r="L2" s="106" t="s">
        <v>107</v>
      </c>
    </row>
    <row r="3" spans="1:14" ht="17" thickTop="1" x14ac:dyDescent="0.2">
      <c r="A3" s="38"/>
      <c r="B3" s="4"/>
      <c r="C3" s="43" t="s">
        <v>0</v>
      </c>
      <c r="D3" s="51" t="s">
        <v>60</v>
      </c>
      <c r="E3" s="16" t="s">
        <v>6</v>
      </c>
      <c r="H3" s="130" t="s">
        <v>89</v>
      </c>
      <c r="I3" s="110" t="s">
        <v>90</v>
      </c>
      <c r="J3" s="119" t="str">
        <f>C5</f>
        <v>Welcome/Charge</v>
      </c>
      <c r="K3" s="114">
        <f>D5</f>
        <v>6.9444444444444441E-3</v>
      </c>
      <c r="L3" s="124">
        <f>SUM(K3:K9)</f>
        <v>0.13194444444444442</v>
      </c>
    </row>
    <row r="4" spans="1:14" ht="17" thickBot="1" x14ac:dyDescent="0.25">
      <c r="A4" s="38"/>
      <c r="B4" s="12"/>
      <c r="C4" s="44"/>
      <c r="D4" s="52"/>
      <c r="E4" s="17"/>
      <c r="H4" s="130"/>
      <c r="I4" s="111"/>
      <c r="J4" s="107" t="str">
        <f>C6</f>
        <v>Introduction (agenda; project overview)</v>
      </c>
      <c r="K4" s="115">
        <f>D6</f>
        <v>2.0833333333333332E-2</v>
      </c>
      <c r="L4" s="125"/>
    </row>
    <row r="5" spans="1:14" ht="17" thickTop="1" x14ac:dyDescent="0.2">
      <c r="A5" s="38"/>
      <c r="B5" s="4">
        <v>0.375</v>
      </c>
      <c r="C5" s="45" t="s">
        <v>81</v>
      </c>
      <c r="D5" s="53">
        <v>6.9444444444444441E-3</v>
      </c>
      <c r="E5" s="18" t="s">
        <v>72</v>
      </c>
      <c r="H5" s="130"/>
      <c r="I5" s="111" t="s">
        <v>93</v>
      </c>
      <c r="J5" s="107" t="str">
        <f>C9</f>
        <v>Requirements</v>
      </c>
      <c r="K5" s="115">
        <f>D9</f>
        <v>2.0833333333333332E-2</v>
      </c>
      <c r="L5" s="125"/>
    </row>
    <row r="6" spans="1:14" ht="48" x14ac:dyDescent="0.2">
      <c r="A6" s="38"/>
      <c r="B6" s="4">
        <f t="shared" ref="B6:B12" si="0">B5+D5</f>
        <v>0.38194444444444442</v>
      </c>
      <c r="C6" s="46" t="s">
        <v>10</v>
      </c>
      <c r="D6" s="53">
        <v>2.0833333333333332E-2</v>
      </c>
      <c r="E6" s="18" t="s">
        <v>9</v>
      </c>
      <c r="H6" s="130"/>
      <c r="I6" s="111" t="s">
        <v>91</v>
      </c>
      <c r="J6" s="107" t="str">
        <f>C10</f>
        <v>Interfaces (introduction, details addressed during individual presentations)</v>
      </c>
      <c r="K6" s="115">
        <f>D10</f>
        <v>2.0833333333333332E-2</v>
      </c>
      <c r="L6" s="125"/>
    </row>
    <row r="7" spans="1:14" x14ac:dyDescent="0.2">
      <c r="A7" s="38"/>
      <c r="B7" s="4">
        <f t="shared" si="0"/>
        <v>0.40277777777777773</v>
      </c>
      <c r="C7" s="46" t="s">
        <v>12</v>
      </c>
      <c r="D7" s="53">
        <v>2.7777777777777776E-2</v>
      </c>
      <c r="E7" s="18" t="s">
        <v>13</v>
      </c>
      <c r="H7" s="130"/>
      <c r="I7" s="111" t="s">
        <v>99</v>
      </c>
      <c r="J7" s="107" t="str">
        <f>C42</f>
        <v>(Bunker) Operation aspects</v>
      </c>
      <c r="K7" s="115">
        <f>D42</f>
        <v>2.0833333333333332E-2</v>
      </c>
      <c r="L7" s="125"/>
    </row>
    <row r="8" spans="1:14" x14ac:dyDescent="0.2">
      <c r="A8" s="38"/>
      <c r="B8" s="82">
        <f t="shared" si="0"/>
        <v>0.43055555555555552</v>
      </c>
      <c r="C8" s="83" t="s">
        <v>11</v>
      </c>
      <c r="D8" s="84">
        <v>6.9444444444444441E-3</v>
      </c>
      <c r="E8" s="85" t="s">
        <v>85</v>
      </c>
      <c r="H8" s="130"/>
      <c r="I8" s="111"/>
      <c r="J8" s="107" t="str">
        <f>C58</f>
        <v>Overview Budget &amp; Schedule</v>
      </c>
      <c r="K8" s="115">
        <f>D58</f>
        <v>2.0833333333333332E-2</v>
      </c>
      <c r="L8" s="125"/>
    </row>
    <row r="9" spans="1:14" x14ac:dyDescent="0.2">
      <c r="A9" s="38"/>
      <c r="B9" s="4">
        <f t="shared" si="0"/>
        <v>0.43749999999999994</v>
      </c>
      <c r="C9" s="46" t="s">
        <v>15</v>
      </c>
      <c r="D9" s="53">
        <v>2.0833333333333332E-2</v>
      </c>
      <c r="E9" s="18" t="s">
        <v>16</v>
      </c>
      <c r="H9" s="129"/>
      <c r="I9" s="112" t="s">
        <v>102</v>
      </c>
      <c r="J9" s="108" t="str">
        <f>C63</f>
        <v>Purchasing/Manufacturing plan</v>
      </c>
      <c r="K9" s="116">
        <f>D63</f>
        <v>2.0833333333333332E-2</v>
      </c>
      <c r="L9" s="126"/>
    </row>
    <row r="10" spans="1:14" ht="23" customHeight="1" x14ac:dyDescent="0.2">
      <c r="A10" s="38"/>
      <c r="B10" s="4">
        <f>B9+D9</f>
        <v>0.45833333333333326</v>
      </c>
      <c r="C10" s="42" t="s">
        <v>57</v>
      </c>
      <c r="D10" s="53">
        <v>2.0833333333333332E-2</v>
      </c>
      <c r="E10" s="18" t="s">
        <v>67</v>
      </c>
      <c r="H10" s="128" t="s">
        <v>91</v>
      </c>
      <c r="I10" s="113"/>
      <c r="J10" s="109" t="str">
        <f>C7</f>
        <v>System documentation (general)</v>
      </c>
      <c r="K10" s="117">
        <f>D7</f>
        <v>2.7777777777777776E-2</v>
      </c>
      <c r="L10" s="127">
        <f>K11+K10</f>
        <v>4.8611111111111105E-2</v>
      </c>
    </row>
    <row r="11" spans="1:14" ht="17" thickBot="1" x14ac:dyDescent="0.25">
      <c r="A11" s="39"/>
      <c r="B11" s="82">
        <f t="shared" si="0"/>
        <v>0.47916666666666657</v>
      </c>
      <c r="C11" s="83" t="s">
        <v>40</v>
      </c>
      <c r="D11" s="84">
        <v>4.1666666666666664E-2</v>
      </c>
      <c r="E11" s="86" t="s">
        <v>86</v>
      </c>
      <c r="H11" s="129"/>
      <c r="I11" s="112"/>
      <c r="J11" s="108" t="str">
        <f>C65</f>
        <v>V&amp;V plan (production/Installed)</v>
      </c>
      <c r="K11" s="116">
        <f>D65</f>
        <v>2.0833333333333332E-2</v>
      </c>
      <c r="L11" s="126"/>
    </row>
    <row r="12" spans="1:14" ht="22" customHeight="1" thickTop="1" x14ac:dyDescent="0.2">
      <c r="A12" s="38"/>
      <c r="B12" s="4">
        <f t="shared" si="0"/>
        <v>0.52083333333333326</v>
      </c>
      <c r="C12" s="42" t="s">
        <v>41</v>
      </c>
      <c r="D12" s="53">
        <v>6.9444444444444441E-3</v>
      </c>
      <c r="E12" s="18" t="s">
        <v>9</v>
      </c>
      <c r="H12" s="128" t="s">
        <v>92</v>
      </c>
      <c r="I12" s="113"/>
      <c r="J12" s="109" t="str">
        <f>CONCATENATE(C13, " ", C14)</f>
        <v>ROOF Physics</v>
      </c>
      <c r="K12" s="117">
        <f>D14</f>
        <v>4.1666666666666664E-2</v>
      </c>
      <c r="L12" s="127">
        <f>SUM(K12:K14)</f>
        <v>9.0277777777777776E-2</v>
      </c>
    </row>
    <row r="13" spans="1:14" x14ac:dyDescent="0.2">
      <c r="A13" s="38"/>
      <c r="B13" s="4"/>
      <c r="C13" s="46" t="s">
        <v>18</v>
      </c>
      <c r="D13" s="54"/>
      <c r="E13" s="18"/>
      <c r="H13" s="130"/>
      <c r="I13" s="111"/>
      <c r="J13" s="107" t="str">
        <f>CONCATENATE(C19, " ", C20)</f>
        <v>WALLS Physics</v>
      </c>
      <c r="K13" s="115">
        <f>D20</f>
        <v>2.7777777777777776E-2</v>
      </c>
      <c r="L13" s="125"/>
    </row>
    <row r="14" spans="1:14" ht="32" x14ac:dyDescent="0.2">
      <c r="A14" s="38"/>
      <c r="B14" s="4">
        <f>B12+D12</f>
        <v>0.52777777777777768</v>
      </c>
      <c r="C14" s="47" t="s">
        <v>19</v>
      </c>
      <c r="D14" s="53">
        <v>4.1666666666666664E-2</v>
      </c>
      <c r="E14" s="18" t="s">
        <v>42</v>
      </c>
      <c r="H14" s="129"/>
      <c r="I14" s="112"/>
      <c r="J14" s="108" t="str">
        <f>CONCATENATE(C30, " ", C31)</f>
        <v>FRAME Physics (activation and shielding function; filled R6 and other beams)</v>
      </c>
      <c r="K14" s="118">
        <f>D31</f>
        <v>2.0833333333333332E-2</v>
      </c>
      <c r="L14" s="126"/>
      <c r="N14" s="1"/>
    </row>
    <row r="15" spans="1:14" x14ac:dyDescent="0.2">
      <c r="A15" s="38"/>
      <c r="B15" s="4">
        <f t="shared" ref="B15:B16" si="1">B14+D14</f>
        <v>0.56944444444444431</v>
      </c>
      <c r="C15" s="42" t="s">
        <v>43</v>
      </c>
      <c r="D15" s="53">
        <v>2.0833333333333332E-2</v>
      </c>
      <c r="E15" s="18" t="s">
        <v>42</v>
      </c>
      <c r="H15" s="128" t="s">
        <v>94</v>
      </c>
      <c r="I15" s="113"/>
      <c r="J15" s="109" t="str">
        <f>CONCATENATE(C13, " ", C16)</f>
        <v>ROOF Mech. Design description</v>
      </c>
      <c r="K15" s="117">
        <f>D16</f>
        <v>3.125E-2</v>
      </c>
      <c r="L15" s="127">
        <f>K16+K15</f>
        <v>5.2083333333333329E-2</v>
      </c>
      <c r="N15" s="1"/>
    </row>
    <row r="16" spans="1:14" x14ac:dyDescent="0.2">
      <c r="A16" s="38"/>
      <c r="B16" s="4">
        <f t="shared" si="1"/>
        <v>0.59027777777777768</v>
      </c>
      <c r="C16" s="42" t="s">
        <v>44</v>
      </c>
      <c r="D16" s="53">
        <v>3.125E-2</v>
      </c>
      <c r="E16" s="33" t="s">
        <v>45</v>
      </c>
      <c r="H16" s="129"/>
      <c r="I16" s="112" t="s">
        <v>89</v>
      </c>
      <c r="J16" s="108" t="str">
        <f>C49</f>
        <v>PSS</v>
      </c>
      <c r="K16" s="116">
        <f>D49</f>
        <v>2.0833333333333332E-2</v>
      </c>
      <c r="L16" s="126"/>
    </row>
    <row r="17" spans="1:12" x14ac:dyDescent="0.2">
      <c r="A17" s="38"/>
      <c r="B17" s="4">
        <f>B16+D16</f>
        <v>0.62152777777777768</v>
      </c>
      <c r="C17" s="42" t="s">
        <v>46</v>
      </c>
      <c r="D17" s="53">
        <v>1.0416666666666666E-2</v>
      </c>
      <c r="E17" s="18" t="s">
        <v>45</v>
      </c>
      <c r="H17" s="103" t="s">
        <v>95</v>
      </c>
      <c r="I17" s="104"/>
      <c r="J17" s="120" t="str">
        <f>CONCATENATE(C19, " ", C22)</f>
        <v>WALLS Mech. Design description</v>
      </c>
      <c r="K17" s="105">
        <f>D22</f>
        <v>2.7777777777777776E-2</v>
      </c>
      <c r="L17" s="122">
        <f>K17</f>
        <v>2.7777777777777776E-2</v>
      </c>
    </row>
    <row r="18" spans="1:12" x14ac:dyDescent="0.2">
      <c r="A18" s="38"/>
      <c r="B18" s="82">
        <f>B17+D17</f>
        <v>0.63194444444444431</v>
      </c>
      <c r="C18" s="83" t="s">
        <v>58</v>
      </c>
      <c r="D18" s="84">
        <v>6.9444444444444441E-3</v>
      </c>
      <c r="E18" s="86" t="s">
        <v>87</v>
      </c>
      <c r="H18" s="128" t="s">
        <v>96</v>
      </c>
      <c r="I18" s="113"/>
      <c r="J18" s="109" t="str">
        <f>CONCATENATE(C30, " ", C33)</f>
        <v xml:space="preserve">FRAME Structural analysis I </v>
      </c>
      <c r="K18" s="117">
        <f>D33</f>
        <v>2.7777777777777776E-2</v>
      </c>
      <c r="L18" s="127">
        <f>K18+K19</f>
        <v>5.5555555555555552E-2</v>
      </c>
    </row>
    <row r="19" spans="1:12" x14ac:dyDescent="0.2">
      <c r="A19" s="38"/>
      <c r="B19" s="4"/>
      <c r="C19" s="42" t="s">
        <v>25</v>
      </c>
      <c r="D19" s="54"/>
      <c r="E19" s="18"/>
      <c r="H19" s="129"/>
      <c r="I19" s="112"/>
      <c r="J19" s="108" t="str">
        <f>CONCATENATE(C30, " ", C35)</f>
        <v>FRAME Structural analysis II</v>
      </c>
      <c r="K19" s="116">
        <f>D35</f>
        <v>2.7777777777777776E-2</v>
      </c>
      <c r="L19" s="126"/>
    </row>
    <row r="20" spans="1:12" x14ac:dyDescent="0.2">
      <c r="A20" s="38"/>
      <c r="B20" s="4">
        <f>B18+D18</f>
        <v>0.63888888888888873</v>
      </c>
      <c r="C20" s="46" t="s">
        <v>19</v>
      </c>
      <c r="D20" s="53">
        <v>2.7777777777777776E-2</v>
      </c>
      <c r="E20" s="18" t="s">
        <v>42</v>
      </c>
      <c r="H20" s="103" t="s">
        <v>97</v>
      </c>
      <c r="I20" s="104"/>
      <c r="J20" s="120" t="str">
        <f>CONCATENATE(C30, " ", C37)</f>
        <v>FRAME Design solution</v>
      </c>
      <c r="K20" s="105">
        <f>D37</f>
        <v>2.7777777777777776E-2</v>
      </c>
      <c r="L20" s="122">
        <f>K20</f>
        <v>2.7777777777777776E-2</v>
      </c>
    </row>
    <row r="21" spans="1:12" x14ac:dyDescent="0.2">
      <c r="A21" s="38"/>
      <c r="B21" s="4">
        <f>B20+D20</f>
        <v>0.66666666666666652</v>
      </c>
      <c r="C21" s="42" t="s">
        <v>46</v>
      </c>
      <c r="D21" s="53">
        <v>1.0416666666666666E-2</v>
      </c>
      <c r="E21" s="18" t="s">
        <v>42</v>
      </c>
      <c r="H21" s="103" t="s">
        <v>98</v>
      </c>
      <c r="I21" s="104"/>
      <c r="J21" s="120" t="str">
        <f>C40</f>
        <v>Instruments integration</v>
      </c>
      <c r="K21" s="105">
        <f>D40</f>
        <v>2.7777777777777776E-2</v>
      </c>
      <c r="L21" s="122">
        <f>K21</f>
        <v>2.7777777777777776E-2</v>
      </c>
    </row>
    <row r="22" spans="1:12" x14ac:dyDescent="0.2">
      <c r="A22" s="38"/>
      <c r="B22" s="4">
        <f>B21+D21</f>
        <v>0.67708333333333315</v>
      </c>
      <c r="C22" s="42" t="s">
        <v>44</v>
      </c>
      <c r="D22" s="53">
        <v>2.7777777777777776E-2</v>
      </c>
      <c r="E22" s="18" t="s">
        <v>61</v>
      </c>
      <c r="H22" s="128" t="s">
        <v>100</v>
      </c>
      <c r="I22" s="113"/>
      <c r="J22" s="109" t="str">
        <f>C45</f>
        <v>Hazards analysis</v>
      </c>
      <c r="K22" s="117">
        <f>D45</f>
        <v>2.0833333333333332E-2</v>
      </c>
      <c r="L22" s="127">
        <f>K22+K23</f>
        <v>4.1666666666666664E-2</v>
      </c>
    </row>
    <row r="23" spans="1:12" x14ac:dyDescent="0.2">
      <c r="A23" s="38"/>
      <c r="B23" s="4">
        <f>B22+D22</f>
        <v>0.70486111111111094</v>
      </c>
      <c r="C23" s="42" t="s">
        <v>46</v>
      </c>
      <c r="D23" s="53">
        <v>6.9444444444444441E-3</v>
      </c>
      <c r="E23" s="18" t="s">
        <v>61</v>
      </c>
      <c r="H23" s="129"/>
      <c r="I23" s="112" t="s">
        <v>89</v>
      </c>
      <c r="J23" s="108" t="str">
        <f>C47</f>
        <v>Safety (rad/conv/fire)</v>
      </c>
      <c r="K23" s="116">
        <f>D47</f>
        <v>2.0833333333333332E-2</v>
      </c>
      <c r="L23" s="126"/>
    </row>
    <row r="24" spans="1:12" ht="17" thickBot="1" x14ac:dyDescent="0.25">
      <c r="A24" s="38"/>
      <c r="B24" s="4">
        <f>B23+D23</f>
        <v>0.71180555555555536</v>
      </c>
      <c r="C24" s="42" t="s">
        <v>73</v>
      </c>
      <c r="D24" s="53">
        <v>4.1666666666666664E-2</v>
      </c>
      <c r="E24" s="18" t="s">
        <v>80</v>
      </c>
      <c r="H24" s="102" t="s">
        <v>101</v>
      </c>
      <c r="I24" s="97" t="s">
        <v>89</v>
      </c>
      <c r="J24" s="121" t="str">
        <f>C60</f>
        <v>Installation plan</v>
      </c>
      <c r="K24" s="98">
        <f>D60</f>
        <v>2.7777777777777776E-2</v>
      </c>
      <c r="L24" s="123">
        <f>K24</f>
        <v>2.7777777777777776E-2</v>
      </c>
    </row>
    <row r="25" spans="1:12" ht="18" thickTop="1" thickBot="1" x14ac:dyDescent="0.25">
      <c r="A25" s="38"/>
      <c r="B25" s="65">
        <f>B24+D24</f>
        <v>0.75347222222222199</v>
      </c>
      <c r="C25" s="48" t="s">
        <v>74</v>
      </c>
      <c r="D25" s="55"/>
      <c r="E25" s="40"/>
    </row>
    <row r="26" spans="1:12" ht="18" thickTop="1" thickBot="1" x14ac:dyDescent="0.25">
      <c r="A26" s="38"/>
      <c r="B26" s="4"/>
      <c r="C26" s="25"/>
      <c r="D26" s="56"/>
      <c r="E26" s="41"/>
    </row>
    <row r="27" spans="1:12" ht="17" thickTop="1" x14ac:dyDescent="0.2">
      <c r="A27" s="38"/>
      <c r="B27" s="4"/>
      <c r="C27" s="27" t="s">
        <v>4</v>
      </c>
      <c r="D27" s="57"/>
      <c r="E27" s="18"/>
      <c r="H27" s="131"/>
    </row>
    <row r="28" spans="1:12" ht="17" thickBot="1" x14ac:dyDescent="0.25">
      <c r="A28" s="38"/>
      <c r="B28" s="34"/>
      <c r="C28" s="35" t="s">
        <v>1</v>
      </c>
      <c r="D28" s="58"/>
      <c r="E28" s="36"/>
      <c r="H28" s="132" t="s">
        <v>108</v>
      </c>
      <c r="L28" s="133">
        <v>3.472222222222222E-3</v>
      </c>
    </row>
    <row r="29" spans="1:12" ht="17" thickTop="1" x14ac:dyDescent="0.2">
      <c r="A29" s="38"/>
      <c r="B29" s="4">
        <v>0.35416666666666669</v>
      </c>
      <c r="C29" s="27" t="s">
        <v>48</v>
      </c>
      <c r="D29" s="57">
        <v>6.9444444444444441E-3</v>
      </c>
      <c r="E29" s="60" t="s">
        <v>9</v>
      </c>
      <c r="H29" s="132" t="s">
        <v>109</v>
      </c>
      <c r="L29" s="133">
        <v>6.9444444444444441E-3</v>
      </c>
    </row>
    <row r="30" spans="1:12" x14ac:dyDescent="0.2">
      <c r="A30" s="38"/>
      <c r="B30" s="4"/>
      <c r="C30" s="30" t="s">
        <v>20</v>
      </c>
      <c r="D30" s="57"/>
      <c r="E30" s="10"/>
      <c r="H30" s="132" t="s">
        <v>110</v>
      </c>
      <c r="L30" s="133">
        <v>2.0833333333333332E-2</v>
      </c>
    </row>
    <row r="31" spans="1:12" ht="32" x14ac:dyDescent="0.2">
      <c r="A31" s="38"/>
      <c r="B31" s="4">
        <f>B29+D29</f>
        <v>0.3611111111111111</v>
      </c>
      <c r="C31" s="9" t="s">
        <v>59</v>
      </c>
      <c r="D31" s="59">
        <v>2.0833333333333332E-2</v>
      </c>
      <c r="E31" s="10" t="s">
        <v>42</v>
      </c>
      <c r="H31" s="132" t="s">
        <v>111</v>
      </c>
      <c r="L31" s="133">
        <v>2.0833333333333332E-2</v>
      </c>
    </row>
    <row r="32" spans="1:12" x14ac:dyDescent="0.2">
      <c r="A32" s="38"/>
      <c r="B32" s="4">
        <f>B31+D31</f>
        <v>0.38194444444444442</v>
      </c>
      <c r="C32" s="32" t="s">
        <v>46</v>
      </c>
      <c r="D32" s="57">
        <v>6.9444444444444441E-3</v>
      </c>
      <c r="E32" s="10" t="s">
        <v>42</v>
      </c>
      <c r="H32" s="132" t="s">
        <v>112</v>
      </c>
      <c r="L32" s="133">
        <v>1.3888888888888888E-2</v>
      </c>
    </row>
    <row r="33" spans="1:12" x14ac:dyDescent="0.2">
      <c r="A33" s="38"/>
      <c r="B33" s="4">
        <f t="shared" ref="B33:B50" si="2">B32+D32</f>
        <v>0.38888888888888884</v>
      </c>
      <c r="C33" s="9" t="s">
        <v>50</v>
      </c>
      <c r="D33" s="57">
        <v>2.7777777777777776E-2</v>
      </c>
      <c r="E33" s="8" t="s">
        <v>49</v>
      </c>
      <c r="H33" s="132" t="s">
        <v>113</v>
      </c>
      <c r="L33" s="133">
        <v>1.0416666666666666E-2</v>
      </c>
    </row>
    <row r="34" spans="1:12" x14ac:dyDescent="0.2">
      <c r="A34" s="38"/>
      <c r="B34" s="82">
        <f t="shared" si="2"/>
        <v>0.41666666666666663</v>
      </c>
      <c r="C34" s="87" t="s">
        <v>11</v>
      </c>
      <c r="D34" s="88">
        <v>1.0416666666666666E-2</v>
      </c>
      <c r="E34" s="89" t="s">
        <v>85</v>
      </c>
      <c r="H34" s="132" t="s">
        <v>114</v>
      </c>
      <c r="L34" s="133">
        <v>6.9444444444444441E-3</v>
      </c>
    </row>
    <row r="35" spans="1:12" x14ac:dyDescent="0.2">
      <c r="A35" s="38"/>
      <c r="B35" s="4">
        <f t="shared" si="2"/>
        <v>0.42708333333333331</v>
      </c>
      <c r="C35" s="9" t="s">
        <v>51</v>
      </c>
      <c r="D35" s="57">
        <v>2.7777777777777776E-2</v>
      </c>
      <c r="E35" s="8" t="s">
        <v>49</v>
      </c>
      <c r="H35" s="132" t="s">
        <v>115</v>
      </c>
      <c r="L35" s="133">
        <v>6.9444444444444441E-3</v>
      </c>
    </row>
    <row r="36" spans="1:12" x14ac:dyDescent="0.2">
      <c r="A36" s="38"/>
      <c r="B36" s="4">
        <f t="shared" si="2"/>
        <v>0.4548611111111111</v>
      </c>
      <c r="C36" s="32" t="s">
        <v>46</v>
      </c>
      <c r="D36" s="57">
        <v>6.9444444444444441E-3</v>
      </c>
      <c r="E36" s="8" t="s">
        <v>49</v>
      </c>
      <c r="L36" s="133">
        <f>SUM(L28:L35)</f>
        <v>9.0277777777777776E-2</v>
      </c>
    </row>
    <row r="37" spans="1:12" x14ac:dyDescent="0.2">
      <c r="A37" s="38"/>
      <c r="B37" s="4">
        <f t="shared" si="2"/>
        <v>0.46180555555555552</v>
      </c>
      <c r="C37" s="32" t="s">
        <v>52</v>
      </c>
      <c r="D37" s="57">
        <v>2.7777777777777776E-2</v>
      </c>
      <c r="E37" s="8" t="s">
        <v>7</v>
      </c>
    </row>
    <row r="38" spans="1:12" x14ac:dyDescent="0.2">
      <c r="A38" s="38"/>
      <c r="B38" s="4">
        <f t="shared" si="2"/>
        <v>0.48958333333333331</v>
      </c>
      <c r="C38" s="32" t="s">
        <v>46</v>
      </c>
      <c r="D38" s="57">
        <v>6.9444444444444441E-3</v>
      </c>
      <c r="E38" s="10" t="s">
        <v>53</v>
      </c>
    </row>
    <row r="39" spans="1:12" ht="17" thickBot="1" x14ac:dyDescent="0.25">
      <c r="A39" s="39"/>
      <c r="B39" s="82">
        <f t="shared" si="2"/>
        <v>0.49652777777777773</v>
      </c>
      <c r="C39" s="87" t="s">
        <v>40</v>
      </c>
      <c r="D39" s="88">
        <v>4.1666666666666664E-2</v>
      </c>
      <c r="E39" s="89" t="s">
        <v>86</v>
      </c>
    </row>
    <row r="40" spans="1:12" ht="17" thickTop="1" x14ac:dyDescent="0.2">
      <c r="A40" s="38"/>
      <c r="B40" s="4">
        <f t="shared" si="2"/>
        <v>0.53819444444444442</v>
      </c>
      <c r="C40" s="32" t="s">
        <v>62</v>
      </c>
      <c r="D40" s="57">
        <v>2.7777777777777776E-2</v>
      </c>
      <c r="E40" s="8" t="s">
        <v>63</v>
      </c>
    </row>
    <row r="41" spans="1:12" x14ac:dyDescent="0.2">
      <c r="A41" s="38"/>
      <c r="B41" s="4">
        <f t="shared" si="2"/>
        <v>0.56597222222222221</v>
      </c>
      <c r="C41" s="32" t="s">
        <v>46</v>
      </c>
      <c r="D41" s="57">
        <v>6.9444444444444441E-3</v>
      </c>
      <c r="E41" s="8" t="s">
        <v>63</v>
      </c>
      <c r="G41" s="25"/>
    </row>
    <row r="42" spans="1:12" x14ac:dyDescent="0.2">
      <c r="A42" s="38"/>
      <c r="B42" s="4">
        <f t="shared" si="2"/>
        <v>0.57291666666666663</v>
      </c>
      <c r="C42" s="32" t="s">
        <v>56</v>
      </c>
      <c r="D42" s="57">
        <v>2.0833333333333332E-2</v>
      </c>
      <c r="E42" s="8" t="s">
        <v>84</v>
      </c>
    </row>
    <row r="43" spans="1:12" x14ac:dyDescent="0.2">
      <c r="A43" s="38"/>
      <c r="B43" s="4">
        <f t="shared" si="2"/>
        <v>0.59375</v>
      </c>
      <c r="C43" s="32" t="s">
        <v>46</v>
      </c>
      <c r="D43" s="57">
        <v>6.9444444444444441E-3</v>
      </c>
      <c r="E43" s="8" t="s">
        <v>9</v>
      </c>
    </row>
    <row r="44" spans="1:12" x14ac:dyDescent="0.2">
      <c r="A44" s="38"/>
      <c r="B44" s="82">
        <f t="shared" si="2"/>
        <v>0.60069444444444442</v>
      </c>
      <c r="C44" s="87" t="s">
        <v>11</v>
      </c>
      <c r="D44" s="88">
        <v>1.0416666666666666E-2</v>
      </c>
      <c r="E44" s="89" t="s">
        <v>85</v>
      </c>
    </row>
    <row r="45" spans="1:12" x14ac:dyDescent="0.2">
      <c r="A45" s="38"/>
      <c r="B45" s="4">
        <f t="shared" si="2"/>
        <v>0.61111111111111105</v>
      </c>
      <c r="C45" s="32" t="s">
        <v>30</v>
      </c>
      <c r="D45" s="57">
        <v>2.0833333333333332E-2</v>
      </c>
      <c r="E45" s="8" t="s">
        <v>64</v>
      </c>
    </row>
    <row r="46" spans="1:12" x14ac:dyDescent="0.2">
      <c r="A46" s="38"/>
      <c r="B46" s="4">
        <f t="shared" si="2"/>
        <v>0.63194444444444442</v>
      </c>
      <c r="C46" s="30" t="s">
        <v>55</v>
      </c>
      <c r="D46" s="57">
        <v>6.9444444444444441E-3</v>
      </c>
      <c r="E46" s="8" t="s">
        <v>64</v>
      </c>
    </row>
    <row r="47" spans="1:12" x14ac:dyDescent="0.2">
      <c r="A47" s="38"/>
      <c r="B47" s="4">
        <f t="shared" si="2"/>
        <v>0.63888888888888884</v>
      </c>
      <c r="C47" s="30" t="s">
        <v>31</v>
      </c>
      <c r="D47" s="57">
        <v>2.0833333333333332E-2</v>
      </c>
      <c r="E47" s="8" t="s">
        <v>64</v>
      </c>
    </row>
    <row r="48" spans="1:12" x14ac:dyDescent="0.2">
      <c r="A48" s="38"/>
      <c r="B48" s="4">
        <f t="shared" si="2"/>
        <v>0.65972222222222221</v>
      </c>
      <c r="C48" s="32" t="s">
        <v>55</v>
      </c>
      <c r="D48" s="57">
        <v>6.9444444444444441E-3</v>
      </c>
      <c r="E48" s="8" t="s">
        <v>64</v>
      </c>
    </row>
    <row r="49" spans="1:5" x14ac:dyDescent="0.2">
      <c r="A49" s="38"/>
      <c r="B49" s="4">
        <f t="shared" si="2"/>
        <v>0.66666666666666663</v>
      </c>
      <c r="C49" s="9" t="s">
        <v>27</v>
      </c>
      <c r="D49" s="57">
        <v>2.0833333333333332E-2</v>
      </c>
      <c r="E49" s="8" t="s">
        <v>47</v>
      </c>
    </row>
    <row r="50" spans="1:5" x14ac:dyDescent="0.2">
      <c r="A50" s="38"/>
      <c r="B50" s="4">
        <f t="shared" si="2"/>
        <v>0.6875</v>
      </c>
      <c r="C50" s="32" t="s">
        <v>55</v>
      </c>
      <c r="D50" s="57">
        <v>6.9444444444444441E-3</v>
      </c>
      <c r="E50" s="8" t="s">
        <v>47</v>
      </c>
    </row>
    <row r="51" spans="1:5" x14ac:dyDescent="0.2">
      <c r="A51" s="38"/>
      <c r="B51" s="4">
        <f>B50+D50</f>
        <v>0.69444444444444442</v>
      </c>
      <c r="C51" s="42" t="s">
        <v>73</v>
      </c>
      <c r="D51" s="53">
        <v>4.1666666666666664E-2</v>
      </c>
      <c r="E51" s="18" t="s">
        <v>80</v>
      </c>
    </row>
    <row r="52" spans="1:5" ht="17" thickBot="1" x14ac:dyDescent="0.25">
      <c r="A52" s="38"/>
      <c r="B52" s="65">
        <f>B51+D51</f>
        <v>0.73611111111111105</v>
      </c>
      <c r="C52" s="48" t="s">
        <v>74</v>
      </c>
      <c r="D52" s="55"/>
      <c r="E52" s="40"/>
    </row>
    <row r="53" spans="1:5" ht="18" thickTop="1" thickBot="1" x14ac:dyDescent="0.25">
      <c r="A53" s="38"/>
      <c r="B53" s="4"/>
      <c r="C53" s="25" t="s">
        <v>75</v>
      </c>
      <c r="D53" s="57"/>
      <c r="E53" s="18" t="s">
        <v>88</v>
      </c>
    </row>
    <row r="54" spans="1:5" ht="18" thickTop="1" thickBot="1" x14ac:dyDescent="0.25">
      <c r="A54" s="38"/>
      <c r="B54" s="61"/>
      <c r="C54" s="62"/>
      <c r="D54" s="56"/>
      <c r="E54" s="63"/>
    </row>
    <row r="55" spans="1:5" ht="17" thickTop="1" x14ac:dyDescent="0.2">
      <c r="A55" s="38"/>
      <c r="B55" s="4"/>
      <c r="C55" s="27" t="s">
        <v>5</v>
      </c>
      <c r="D55" s="57"/>
      <c r="E55" s="24"/>
    </row>
    <row r="56" spans="1:5" ht="17" thickBot="1" x14ac:dyDescent="0.25">
      <c r="A56" s="39"/>
      <c r="B56" s="34"/>
      <c r="C56" s="35" t="s">
        <v>54</v>
      </c>
      <c r="D56" s="58"/>
      <c r="E56" s="64"/>
    </row>
    <row r="57" spans="1:5" ht="17" thickTop="1" x14ac:dyDescent="0.2">
      <c r="A57" s="38"/>
      <c r="B57" s="66">
        <v>0.35416666666666669</v>
      </c>
      <c r="C57" s="67" t="s">
        <v>48</v>
      </c>
      <c r="D57" s="68">
        <v>6.9444444444444441E-3</v>
      </c>
      <c r="E57" s="69" t="s">
        <v>9</v>
      </c>
    </row>
    <row r="58" spans="1:5" x14ac:dyDescent="0.2">
      <c r="A58" s="38"/>
      <c r="B58" s="70">
        <f t="shared" ref="B58:B60" si="3">B57+D57</f>
        <v>0.3611111111111111</v>
      </c>
      <c r="C58" s="71" t="s">
        <v>76</v>
      </c>
      <c r="D58" s="72">
        <v>2.0833333333333332E-2</v>
      </c>
      <c r="E58" s="73" t="s">
        <v>9</v>
      </c>
    </row>
    <row r="59" spans="1:5" x14ac:dyDescent="0.2">
      <c r="A59" s="38"/>
      <c r="B59" s="70">
        <f t="shared" si="3"/>
        <v>0.38194444444444442</v>
      </c>
      <c r="C59" s="74" t="s">
        <v>55</v>
      </c>
      <c r="D59" s="72">
        <v>6.9444444444444441E-3</v>
      </c>
      <c r="E59" s="73" t="s">
        <v>9</v>
      </c>
    </row>
    <row r="60" spans="1:5" x14ac:dyDescent="0.2">
      <c r="A60" s="38"/>
      <c r="B60" s="70">
        <f t="shared" si="3"/>
        <v>0.38888888888888884</v>
      </c>
      <c r="C60" s="71" t="s">
        <v>35</v>
      </c>
      <c r="D60" s="72">
        <v>2.7777777777777776E-2</v>
      </c>
      <c r="E60" s="73" t="s">
        <v>68</v>
      </c>
    </row>
    <row r="61" spans="1:5" x14ac:dyDescent="0.2">
      <c r="A61" s="38"/>
      <c r="B61" s="70">
        <f>B60+D60</f>
        <v>0.41666666666666663</v>
      </c>
      <c r="C61" s="74" t="s">
        <v>55</v>
      </c>
      <c r="D61" s="72">
        <v>6.9444444444444441E-3</v>
      </c>
      <c r="E61" s="73" t="s">
        <v>68</v>
      </c>
    </row>
    <row r="62" spans="1:5" x14ac:dyDescent="0.2">
      <c r="A62" s="38"/>
      <c r="B62" s="90">
        <f t="shared" ref="B62:B71" si="4">B61+D61</f>
        <v>0.42361111111111105</v>
      </c>
      <c r="C62" s="91" t="s">
        <v>11</v>
      </c>
      <c r="D62" s="92">
        <v>1.0416666666666666E-2</v>
      </c>
      <c r="E62" s="93" t="s">
        <v>85</v>
      </c>
    </row>
    <row r="63" spans="1:5" x14ac:dyDescent="0.2">
      <c r="A63" s="38"/>
      <c r="B63" s="70">
        <f t="shared" si="4"/>
        <v>0.43402777777777773</v>
      </c>
      <c r="C63" s="71" t="s">
        <v>65</v>
      </c>
      <c r="D63" s="72">
        <v>2.0833333333333332E-2</v>
      </c>
      <c r="E63" s="73" t="s">
        <v>66</v>
      </c>
    </row>
    <row r="64" spans="1:5" x14ac:dyDescent="0.2">
      <c r="A64" s="38"/>
      <c r="B64" s="70">
        <f t="shared" si="4"/>
        <v>0.45486111111111105</v>
      </c>
      <c r="C64" s="74" t="s">
        <v>55</v>
      </c>
      <c r="D64" s="72">
        <v>6.9444444444444441E-3</v>
      </c>
      <c r="E64" s="73" t="s">
        <v>66</v>
      </c>
    </row>
    <row r="65" spans="1:11" x14ac:dyDescent="0.2">
      <c r="A65" s="38"/>
      <c r="B65" s="70">
        <f t="shared" si="4"/>
        <v>0.46180555555555547</v>
      </c>
      <c r="C65" s="71" t="s">
        <v>71</v>
      </c>
      <c r="D65" s="72">
        <v>2.0833333333333332E-2</v>
      </c>
      <c r="E65" s="73" t="s">
        <v>82</v>
      </c>
    </row>
    <row r="66" spans="1:11" x14ac:dyDescent="0.2">
      <c r="A66" s="38"/>
      <c r="B66" s="70">
        <f t="shared" si="4"/>
        <v>0.48263888888888878</v>
      </c>
      <c r="C66" s="74" t="s">
        <v>55</v>
      </c>
      <c r="D66" s="72">
        <v>6.9444444444444441E-3</v>
      </c>
      <c r="E66" s="73" t="s">
        <v>82</v>
      </c>
      <c r="K66" s="1"/>
    </row>
    <row r="67" spans="1:11" x14ac:dyDescent="0.2">
      <c r="A67" s="38"/>
      <c r="B67" s="90">
        <f t="shared" si="4"/>
        <v>0.4895833333333332</v>
      </c>
      <c r="C67" s="91" t="s">
        <v>77</v>
      </c>
      <c r="D67" s="92">
        <v>4.1666666666666664E-2</v>
      </c>
      <c r="E67" s="93" t="s">
        <v>85</v>
      </c>
    </row>
    <row r="68" spans="1:11" x14ac:dyDescent="0.2">
      <c r="A68" s="38"/>
      <c r="B68" s="70">
        <f t="shared" si="4"/>
        <v>0.53124999999999989</v>
      </c>
      <c r="C68" s="71" t="s">
        <v>78</v>
      </c>
      <c r="D68" s="72">
        <v>8.3333333333333329E-2</v>
      </c>
      <c r="E68" s="73" t="s">
        <v>80</v>
      </c>
    </row>
    <row r="69" spans="1:11" x14ac:dyDescent="0.2">
      <c r="A69" s="38"/>
      <c r="B69" s="90">
        <f t="shared" si="4"/>
        <v>0.61458333333333326</v>
      </c>
      <c r="C69" s="91" t="s">
        <v>11</v>
      </c>
      <c r="D69" s="92">
        <v>1.0416666666666666E-2</v>
      </c>
      <c r="E69" s="93" t="s">
        <v>85</v>
      </c>
    </row>
    <row r="70" spans="1:11" x14ac:dyDescent="0.2">
      <c r="A70" s="38"/>
      <c r="B70" s="94">
        <f t="shared" si="4"/>
        <v>0.62499999999999989</v>
      </c>
      <c r="C70" s="74" t="s">
        <v>69</v>
      </c>
      <c r="D70" s="72">
        <v>2.0833333333333332E-2</v>
      </c>
      <c r="E70" s="73" t="s">
        <v>79</v>
      </c>
    </row>
    <row r="71" spans="1:11" x14ac:dyDescent="0.2">
      <c r="A71" s="38"/>
      <c r="B71" s="94">
        <f t="shared" si="4"/>
        <v>0.64583333333333326</v>
      </c>
      <c r="C71" s="74" t="s">
        <v>70</v>
      </c>
      <c r="D71" s="72"/>
      <c r="E71" s="73"/>
    </row>
    <row r="72" spans="1:11" ht="17" thickBot="1" x14ac:dyDescent="0.25">
      <c r="A72" s="39"/>
      <c r="B72" s="75"/>
      <c r="C72" s="76"/>
      <c r="D72" s="77"/>
      <c r="E72" s="78"/>
    </row>
    <row r="73" spans="1:11" ht="17" thickTop="1" x14ac:dyDescent="0.2"/>
    <row r="74" spans="1:11" x14ac:dyDescent="0.2">
      <c r="C74" s="95"/>
    </row>
    <row r="79" spans="1:11" x14ac:dyDescent="0.2">
      <c r="C79" s="79"/>
      <c r="D79" s="80"/>
      <c r="E79" s="81"/>
    </row>
  </sheetData>
  <mergeCells count="12">
    <mergeCell ref="H22:H23"/>
    <mergeCell ref="H3:H9"/>
    <mergeCell ref="H10:H11"/>
    <mergeCell ref="H12:H14"/>
    <mergeCell ref="H15:H16"/>
    <mergeCell ref="H18:H19"/>
    <mergeCell ref="L3:L9"/>
    <mergeCell ref="L10:L11"/>
    <mergeCell ref="L12:L14"/>
    <mergeCell ref="L15:L16"/>
    <mergeCell ref="L22:L23"/>
    <mergeCell ref="L18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Bunker CDR agenda</vt:lpstr>
      <vt:lpstr>Oooold</vt:lpstr>
      <vt:lpstr>Summary of ppt tasks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2017-11-22T10:58:00Z</cp:lastPrinted>
  <dcterms:created xsi:type="dcterms:W3CDTF">2017-10-11T06:24:27Z</dcterms:created>
  <dcterms:modified xsi:type="dcterms:W3CDTF">2017-11-29T12:30:15Z</dcterms:modified>
</cp:coreProperties>
</file>