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795" activeTab="2"/>
  </bookViews>
  <sheets>
    <sheet name="First Sheet" sheetId="1" r:id="rId1"/>
    <sheet name="Room configuration" sheetId="2" r:id="rId2"/>
    <sheet name="Equipment specfics" sheetId="3" r:id="rId3"/>
    <sheet name="Sheet2" sheetId="4" r:id="rId4"/>
  </sheets>
  <definedNames>
    <definedName name="_xlnm._FilterDatabase" localSheetId="2" hidden="1">'Equipment specfics'!$A$1:$AB$443</definedName>
    <definedName name="_xlnm._FilterDatabase" localSheetId="1" hidden="1">'Room configuration'!$A$1:$W$62</definedName>
  </definedNames>
  <calcPr fullCalcOnLoad="1"/>
</workbook>
</file>

<file path=xl/comments2.xml><?xml version="1.0" encoding="utf-8"?>
<comments xmlns="http://schemas.openxmlformats.org/spreadsheetml/2006/main">
  <authors>
    <author>Tobias H?rnfeldt</author>
  </authors>
  <commentList>
    <comment ref="C27" authorId="0">
      <text>
        <r>
          <rPr>
            <b/>
            <sz val="9"/>
            <rFont val="Tahoma"/>
            <family val="2"/>
          </rPr>
          <t>Tobias Hörnfeldt:</t>
        </r>
        <r>
          <rPr>
            <sz val="9"/>
            <rFont val="Tahoma"/>
            <family val="2"/>
          </rPr>
          <t xml:space="preserve">
Used for the ventilation/evaporator
</t>
        </r>
      </text>
    </comment>
    <comment ref="D29" authorId="0">
      <text>
        <r>
          <rPr>
            <b/>
            <sz val="9"/>
            <rFont val="Tahoma"/>
            <family val="2"/>
          </rPr>
          <t>Tobias Hörnfeldt:</t>
        </r>
        <r>
          <rPr>
            <sz val="9"/>
            <rFont val="Tahoma"/>
            <family val="2"/>
          </rPr>
          <t xml:space="preserve">
Used for the ventilation/evaporator
</t>
        </r>
      </text>
    </comment>
  </commentList>
</comments>
</file>

<file path=xl/comments3.xml><?xml version="1.0" encoding="utf-8"?>
<comments xmlns="http://schemas.openxmlformats.org/spreadsheetml/2006/main">
  <authors>
    <author>Michael</author>
    <author>Elise</author>
    <author>Tobias H?rnfeldt</author>
  </authors>
  <commentList>
    <comment ref="L2" authorId="0">
      <text>
        <r>
          <rPr>
            <b/>
            <sz val="9"/>
            <rFont val="Tahoma"/>
            <family val="2"/>
          </rPr>
          <t>Michael: substation, switch, switchboard, outlet</t>
        </r>
        <r>
          <rPr>
            <sz val="9"/>
            <rFont val="Tahoma"/>
            <family val="2"/>
          </rPr>
          <t xml:space="preserve">
</t>
        </r>
      </text>
    </comment>
    <comment ref="M2" authorId="0">
      <text>
        <r>
          <rPr>
            <b/>
            <sz val="9"/>
            <rFont val="Tahoma"/>
            <family val="2"/>
          </rPr>
          <t>Michael:</t>
        </r>
        <r>
          <rPr>
            <sz val="9"/>
            <rFont val="Tahoma"/>
            <family val="2"/>
          </rPr>
          <t xml:space="preserve">
Possibility to list phase</t>
        </r>
      </text>
    </comment>
    <comment ref="C135" authorId="1">
      <text>
        <r>
          <rPr>
            <b/>
            <sz val="9"/>
            <rFont val="Tahoma"/>
            <family val="2"/>
          </rPr>
          <t>Elise:</t>
        </r>
        <r>
          <rPr>
            <sz val="9"/>
            <rFont val="Tahoma"/>
            <family val="2"/>
          </rPr>
          <t xml:space="preserve">
http://www.unionrope.com/Resource_/TechnicalReference/2418/Block%20rotation%20and%20rope%20stability-Cranes.pdf</t>
        </r>
      </text>
    </comment>
    <comment ref="D257" authorId="1">
      <text>
        <r>
          <rPr>
            <b/>
            <sz val="9"/>
            <rFont val="Tahoma"/>
            <family val="2"/>
          </rPr>
          <t>Elise:</t>
        </r>
        <r>
          <rPr>
            <sz val="9"/>
            <rFont val="Tahoma"/>
            <family val="2"/>
          </rPr>
          <t xml:space="preserve">
see http://www.hydraulkraft.se</t>
        </r>
      </text>
    </comment>
    <comment ref="T40" authorId="2">
      <text>
        <r>
          <rPr>
            <b/>
            <sz val="9"/>
            <rFont val="Tahoma"/>
            <family val="2"/>
          </rPr>
          <t>Tobias Hörnfeldt:</t>
        </r>
        <r>
          <rPr>
            <sz val="9"/>
            <rFont val="Tahoma"/>
            <family val="2"/>
          </rPr>
          <t xml:space="preserve">
Weight of Craine (with hoists)</t>
        </r>
      </text>
    </comment>
  </commentList>
</comments>
</file>

<file path=xl/sharedStrings.xml><?xml version="1.0" encoding="utf-8"?>
<sst xmlns="http://schemas.openxmlformats.org/spreadsheetml/2006/main" count="6186" uniqueCount="742">
  <si>
    <t>Name</t>
  </si>
  <si>
    <t>Role/Title</t>
  </si>
  <si>
    <t>Owner</t>
  </si>
  <si>
    <t>Approver</t>
  </si>
  <si>
    <t>Equipment</t>
  </si>
  <si>
    <t>Description of equipment</t>
  </si>
  <si>
    <t>Price/unit</t>
  </si>
  <si>
    <t>Rated Power [kVA]</t>
  </si>
  <si>
    <t>Actual Power 
[kVA]</t>
  </si>
  <si>
    <t>Diversity
 factor</t>
  </si>
  <si>
    <t>Interlock
[Yes/No]</t>
  </si>
  <si>
    <t>UPS</t>
  </si>
  <si>
    <t>Vent clasification</t>
  </si>
  <si>
    <t>Direct radiation</t>
  </si>
  <si>
    <t>Surface contamination</t>
  </si>
  <si>
    <t>In scope?</t>
  </si>
  <si>
    <t>CF</t>
  </si>
  <si>
    <t>ES&amp;H</t>
  </si>
  <si>
    <t>Dimensions HxWxD</t>
  </si>
  <si>
    <t>Connection point</t>
  </si>
  <si>
    <t>Voltage [V]</t>
  </si>
  <si>
    <t>N</t>
  </si>
  <si>
    <t>Y</t>
  </si>
  <si>
    <t>Not CF</t>
  </si>
  <si>
    <t>Piping, valves</t>
  </si>
  <si>
    <t>TBD</t>
  </si>
  <si>
    <t>Sink</t>
  </si>
  <si>
    <t>Culvert</t>
  </si>
  <si>
    <t>CWL</t>
  </si>
  <si>
    <t>Blue</t>
  </si>
  <si>
    <t>C1</t>
  </si>
  <si>
    <t>WWR</t>
  </si>
  <si>
    <t>DIW</t>
  </si>
  <si>
    <t>QR-code printer</t>
  </si>
  <si>
    <t>Locker/shelfs</t>
  </si>
  <si>
    <t>For storage off cleaning chemicals etc.</t>
  </si>
  <si>
    <t>Yellow</t>
  </si>
  <si>
    <t>Grouting room</t>
  </si>
  <si>
    <t>RWWS</t>
  </si>
  <si>
    <t>The grouting room will have thick walls and needs to be prepared with melded cable entries, and moulded pipe entries.</t>
  </si>
  <si>
    <t>Mould lifter etc</t>
  </si>
  <si>
    <t>Things needed for the rooms</t>
  </si>
  <si>
    <t>Overhead Crane</t>
  </si>
  <si>
    <t xml:space="preserve">a 6.3 ton traverse according to Platoms sugestion. </t>
  </si>
  <si>
    <t>According to Per.</t>
  </si>
  <si>
    <t>Detector for online dose rate measurement</t>
  </si>
  <si>
    <t>To know how much resin to fill in each mould</t>
  </si>
  <si>
    <t>Overhead crane hall</t>
  </si>
  <si>
    <t>20 ton overhead crane + accessories</t>
  </si>
  <si>
    <t>This will be sufficient to handle lifting the moulds to the transport vehicle, and is sufficient from the components from AD. Mauritz.Lindgren@konecranes.com</t>
  </si>
  <si>
    <t>collision guard</t>
  </si>
  <si>
    <t>To stop the forklift fromdestroying the walls.</t>
  </si>
  <si>
    <t>Weight measuring equipment to the crane</t>
  </si>
  <si>
    <t>ESS is only allowed to hold a limited weight of radioactive waste, so it is important to be able to know the weight of each large component.</t>
  </si>
  <si>
    <t>Category 1 rope or specially designed low-torque rope to the crane.</t>
  </si>
  <si>
    <t>Normally ropes used in cranes are twisting, this makes the mould twist in it´s position, and makes it hard to put it down strait after it has been lifted. A Category 1 rope will not twist the load. Mauritz will be able to answer on Thursday.</t>
  </si>
  <si>
    <t>Mauritz</t>
  </si>
  <si>
    <t>Swivel</t>
  </si>
  <si>
    <t>Another way to stop the load from twisting.</t>
  </si>
  <si>
    <t>Mould lifter</t>
  </si>
  <si>
    <t>Special tool to use with the overhead crane</t>
  </si>
  <si>
    <t>Connection piece to enable receiving radioactive waste water</t>
  </si>
  <si>
    <t>If a building is sprinkled, and water is on the controlled side, this water will need to be handled in H09, the connection pipe gives us this possibility, without having to use a LSC (witch have small volume).</t>
  </si>
  <si>
    <t>Connection piece to enable delivering of free-released, purified water</t>
  </si>
  <si>
    <t>In case VA-Syd are unable to receive purified water, this connection piece gives us the possibility to use tank trucks to get rid of the water. This way, the machine dose not have to stop due to trouble at/with VA-Syd.</t>
  </si>
  <si>
    <t>Emergency stops for overhead crane</t>
  </si>
  <si>
    <t>Runoff to drain sumps</t>
  </si>
  <si>
    <t>Protecting water from flowing to adjacent rooms or outside the H09.</t>
  </si>
  <si>
    <t>compactor</t>
  </si>
  <si>
    <t>For compacting soft things. Footprint ca 6.5X2.2 m needs at leest 8x2.2 m to operate</t>
  </si>
  <si>
    <t>Smear sample analyser</t>
  </si>
  <si>
    <t xml:space="preserve">NT200 from Nutronic is a good instrument for this usage </t>
  </si>
  <si>
    <t>Hand held scintillator alpha and beta detector</t>
  </si>
  <si>
    <t>RadEye™ AB100 Alpha-Beta Contamination Monitor From Thermo Scientific is a good instrument for this usage Nuklex.se</t>
  </si>
  <si>
    <t>Pump room</t>
  </si>
  <si>
    <t>Pump</t>
  </si>
  <si>
    <t>Particle filter</t>
  </si>
  <si>
    <t>Purification room</t>
  </si>
  <si>
    <t>Mechanical filter</t>
  </si>
  <si>
    <t>Ultrafiltration</t>
  </si>
  <si>
    <t>A filter</t>
  </si>
  <si>
    <t>Connection to ventilation stack</t>
  </si>
  <si>
    <t>Ion exchanger filter</t>
  </si>
  <si>
    <t>Sampling points after each step</t>
  </si>
  <si>
    <t>Level indicator</t>
  </si>
  <si>
    <t>Pressure indicator</t>
  </si>
  <si>
    <t>Sludge dryer / mould evaporator</t>
  </si>
  <si>
    <t>The water process system will have two mechanical filters, when they get clogged they are back flushed and the sludge is put in the sludge dryer.</t>
  </si>
  <si>
    <t>Temperature indicator</t>
  </si>
  <si>
    <t>Tritium boiler</t>
  </si>
  <si>
    <t>Tank cells</t>
  </si>
  <si>
    <t>This is used to stop workers from being exposed from radiation from more than one tank at a time</t>
  </si>
  <si>
    <t>Spill preventing structure</t>
  </si>
  <si>
    <t>In case of leakage, the resin shall stay within the tank cell, not contaminate the whole room.</t>
  </si>
  <si>
    <t>Resin tank</t>
  </si>
  <si>
    <t>blinded flanged nozzles</t>
  </si>
  <si>
    <t>overfill protection</t>
  </si>
  <si>
    <t>Water sampler (possible in an other room)</t>
  </si>
  <si>
    <t>Level indicators</t>
  </si>
  <si>
    <t>Pressure sensor</t>
  </si>
  <si>
    <t>Temperature sensor</t>
  </si>
  <si>
    <t>connection to ventilation from resin tank</t>
  </si>
  <si>
    <t>Tank flushing equipment</t>
  </si>
  <si>
    <t>Enables cleaning of the tank using deionised water</t>
  </si>
  <si>
    <t>Ladder or similar for docking with LSC</t>
  </si>
  <si>
    <t>A good working position is critical for reducing the number of faulty connections to the LSC</t>
  </si>
  <si>
    <t>Control station</t>
  </si>
  <si>
    <t>Reception station</t>
  </si>
  <si>
    <t>Particle filters</t>
  </si>
  <si>
    <t>Embarkment</t>
  </si>
  <si>
    <t>Lead shielded transport 
container</t>
  </si>
  <si>
    <t>Tank room</t>
  </si>
  <si>
    <t>30m3 tank (process)</t>
  </si>
  <si>
    <t>40m3 tank (release)</t>
  </si>
  <si>
    <t>120m3 tank (process water buffer)</t>
  </si>
  <si>
    <t>Collection tank 5m3</t>
  </si>
  <si>
    <t>Collection tankar resin and chemical tank 5 m3</t>
  </si>
  <si>
    <t>Tank-connection to ventilation</t>
  </si>
  <si>
    <t>UPS secured</t>
  </si>
  <si>
    <t>NC</t>
  </si>
  <si>
    <t>Room#</t>
  </si>
  <si>
    <t>Room name</t>
  </si>
  <si>
    <t>no. Units</t>
  </si>
  <si>
    <t>H09.090.1000</t>
  </si>
  <si>
    <t>Glossary</t>
  </si>
  <si>
    <t>Term</t>
  </si>
  <si>
    <t>Definition</t>
  </si>
  <si>
    <t>Cooling Water Low temp</t>
  </si>
  <si>
    <t>DHL</t>
  </si>
  <si>
    <t>District Heating Low temp</t>
  </si>
  <si>
    <t>Deionized Water</t>
  </si>
  <si>
    <t>HDW</t>
  </si>
  <si>
    <t>Hot Deionized Water</t>
  </si>
  <si>
    <t>HW</t>
  </si>
  <si>
    <t>Domestic hot-water system</t>
  </si>
  <si>
    <t>IAR</t>
  </si>
  <si>
    <t>Compressed Air (instrument)</t>
  </si>
  <si>
    <t>LSC</t>
  </si>
  <si>
    <t>Lead Shielded Container</t>
  </si>
  <si>
    <t>SW</t>
  </si>
  <si>
    <t>Storm Water</t>
  </si>
  <si>
    <t>W</t>
  </si>
  <si>
    <t>Domestic cold-water</t>
  </si>
  <si>
    <t>WW</t>
  </si>
  <si>
    <t>Waste Water</t>
  </si>
  <si>
    <t>Waste water risk</t>
  </si>
  <si>
    <t>Radiological waste water system</t>
  </si>
  <si>
    <t>Uninterruptible Power Supply</t>
  </si>
  <si>
    <t>TLD</t>
  </si>
  <si>
    <t>ThermoLuminescent Dosimeter</t>
  </si>
  <si>
    <t>EPD</t>
  </si>
  <si>
    <t>Electronic Personal Dosimeter</t>
  </si>
  <si>
    <t>REMS</t>
  </si>
  <si>
    <t>Radiation Environment Monitoring System</t>
  </si>
  <si>
    <t>Normaly Closed</t>
  </si>
  <si>
    <t>NO</t>
  </si>
  <si>
    <t>Normaly Opend</t>
  </si>
  <si>
    <t>Ventilation/room classification collor</t>
  </si>
  <si>
    <t>Process pipes</t>
  </si>
  <si>
    <t>Supervised Green</t>
  </si>
  <si>
    <t>Unclasified</t>
  </si>
  <si>
    <t>Green</t>
  </si>
  <si>
    <t>H09.090.1002</t>
  </si>
  <si>
    <t>Stair</t>
  </si>
  <si>
    <t>H09.090.1001</t>
  </si>
  <si>
    <t>Tank</t>
  </si>
  <si>
    <t>H09.100.1001</t>
  </si>
  <si>
    <t>Storm water</t>
  </si>
  <si>
    <t>Domestic Cold-Water</t>
  </si>
  <si>
    <t>Waste Water Risk</t>
  </si>
  <si>
    <t>Radiological Waste Water System</t>
  </si>
  <si>
    <t>Domestic Hot-Water System</t>
  </si>
  <si>
    <t>Process Penetrations</t>
  </si>
  <si>
    <t>H09.100.1002</t>
  </si>
  <si>
    <t>UPS Y/N</t>
  </si>
  <si>
    <t>Generator power Y/N</t>
  </si>
  <si>
    <t>n/a</t>
  </si>
  <si>
    <t>H09.100.1003</t>
  </si>
  <si>
    <t>RRS (LSC)</t>
  </si>
  <si>
    <t>H09.100.1004</t>
  </si>
  <si>
    <t>H09.100.1005</t>
  </si>
  <si>
    <t>Stair 1</t>
  </si>
  <si>
    <t>H09.100.1006</t>
  </si>
  <si>
    <t>Cleaning room 1</t>
  </si>
  <si>
    <t>H09.100.1007</t>
  </si>
  <si>
    <t>Pressure sensors</t>
  </si>
  <si>
    <t>Temperature sensors</t>
  </si>
  <si>
    <t>Ventilation via hepa filters etc.</t>
  </si>
  <si>
    <t>H09.100.1008</t>
  </si>
  <si>
    <t>Low intermediate lvl storage</t>
  </si>
  <si>
    <t>H09.100.1009</t>
  </si>
  <si>
    <t>H09.100.1010</t>
  </si>
  <si>
    <t>H09.100.1011</t>
  </si>
  <si>
    <t>H09.100.1012</t>
  </si>
  <si>
    <t>H09.100.1013</t>
  </si>
  <si>
    <t>H09.100.1014</t>
  </si>
  <si>
    <t>H09.100.1015</t>
  </si>
  <si>
    <t>H09.100.1016</t>
  </si>
  <si>
    <t>H09.100.1017</t>
  </si>
  <si>
    <t>H09.100.1018</t>
  </si>
  <si>
    <t>H09.100.1019</t>
  </si>
  <si>
    <t>H09.100.1020</t>
  </si>
  <si>
    <t>Pallet racks, Modullådor etc.</t>
  </si>
  <si>
    <t>PASSAGE</t>
  </si>
  <si>
    <t>Shielding block</t>
  </si>
  <si>
    <t>Shields the RAD LAB room H09-100.1015</t>
  </si>
  <si>
    <t>STORAGE</t>
  </si>
  <si>
    <t>Screeners, safety valve etc.</t>
  </si>
  <si>
    <t>Admin IT? (Y/N)</t>
  </si>
  <si>
    <t>Responsible</t>
  </si>
  <si>
    <t>Room #</t>
  </si>
  <si>
    <t>CHEM LAB</t>
  </si>
  <si>
    <t>sink</t>
  </si>
  <si>
    <t>With hot and cold mixed tap water, floor handle etc</t>
  </si>
  <si>
    <t>computers</t>
  </si>
  <si>
    <t>Ventilated Chemicals Storage Lockers</t>
  </si>
  <si>
    <t>Stair 0</t>
  </si>
  <si>
    <t>Water Sampels</t>
  </si>
  <si>
    <t>Shelfs/lockers</t>
  </si>
  <si>
    <t>Chemicals</t>
  </si>
  <si>
    <t>Ventilated Chemical storage lockers</t>
  </si>
  <si>
    <t>Special ventilation needed</t>
  </si>
  <si>
    <t>RAD LAB</t>
  </si>
  <si>
    <t>storage lockers</t>
  </si>
  <si>
    <t>working benches</t>
  </si>
  <si>
    <t>HPGe-detectors for gamma spectroscopy</t>
  </si>
  <si>
    <t>Computers</t>
  </si>
  <si>
    <t>Smear test instrument for 12 samples</t>
  </si>
  <si>
    <t>NT900 from Nutronic is a good instrument for this usage</t>
  </si>
  <si>
    <t>Gas cylinder</t>
  </si>
  <si>
    <t>Flow gas to smear test instrument</t>
  </si>
  <si>
    <t>Smear test instrument for 1 sample</t>
  </si>
  <si>
    <t>NT200 from Nutronic is a good instrument for this usage</t>
  </si>
  <si>
    <t>Liquid Scintillation Counter</t>
  </si>
  <si>
    <t>A beta detector instrument for measuring of water samples</t>
  </si>
  <si>
    <t>Handheld dose rate instrument</t>
  </si>
  <si>
    <t>BARRIER AREA</t>
  </si>
  <si>
    <t>It is important that the workers have clean hands before monitoring.</t>
  </si>
  <si>
    <t>Wall Mounted Gowning Racks</t>
  </si>
  <si>
    <t>To hang the coveralls on, so the workers can reuse the coveralls and do not need to take a new every time they enter.</t>
  </si>
  <si>
    <t>Lockers for storing of new coveralls and shoes</t>
  </si>
  <si>
    <t>For new coveralls and shoes</t>
  </si>
  <si>
    <t>Fire rated partitioning</t>
  </si>
  <si>
    <t>This is the physical boundary between the controlled and uncontrolled area, they have different ventilation and it is therefor good if they are in different fire cells (remark by Fredrik Jörud)</t>
  </si>
  <si>
    <t>Personal portal contamination monitor (UPS secured)</t>
  </si>
  <si>
    <t>EPD system (UPS secured)</t>
  </si>
  <si>
    <t>The EPD should be connected to the personal portal contamination monitor if possible.
UPS kicks in and provides electrical power for at least 2 hours after power failure. (this gives a margin, as they have significantly less capacity after a couple of years)</t>
  </si>
  <si>
    <t>Baskets on wheels for collection of old coveralls/shoes</t>
  </si>
  <si>
    <t>For used (dirty) coveralls and shoes.</t>
  </si>
  <si>
    <t>Shoe benches with inbuilt shoe stand</t>
  </si>
  <si>
    <t>This is the boundary where the workers remove there shoes on the inside and go over to the other side waring there coveralls (and socks)</t>
  </si>
  <si>
    <t>SHOWER</t>
  </si>
  <si>
    <t xml:space="preserve">Locker </t>
  </si>
  <si>
    <t>basket on wheels</t>
  </si>
  <si>
    <t>NUCLIDE CHARACTERISTATION</t>
  </si>
  <si>
    <t>HPGe-detector</t>
  </si>
  <si>
    <t>With ISOCS instrumentation</t>
  </si>
  <si>
    <t>rotating plane + weighing scale with QR-code printer</t>
  </si>
  <si>
    <t>In waste form characterisation the waste form must be rotated to enable measurement from different directions. This is possible designed as recessed into the floor</t>
  </si>
  <si>
    <t>Room for weighing scale</t>
  </si>
  <si>
    <t xml:space="preserve">Lead sheading </t>
  </si>
  <si>
    <t>To shield the detector</t>
  </si>
  <si>
    <t>Collimator</t>
  </si>
  <si>
    <t>Rail track</t>
  </si>
  <si>
    <t>Rail car</t>
  </si>
  <si>
    <t>Mould transport system</t>
  </si>
  <si>
    <t>To enable measuring of large objects in the overhead crane hal H09.100.1009</t>
  </si>
  <si>
    <t xml:space="preserve">Work benches </t>
  </si>
  <si>
    <t>Mechanical tools</t>
  </si>
  <si>
    <t>Hammers, Vice, Files, Torque wrenches, Screwdrivers, etc.</t>
  </si>
  <si>
    <t>Pillar drill and drill bits</t>
  </si>
  <si>
    <t>Metal lathe</t>
  </si>
  <si>
    <t>May be moved to a later investment</t>
  </si>
  <si>
    <t>H09.100.1021</t>
  </si>
  <si>
    <t>DECONTAMINATION</t>
  </si>
  <si>
    <t>H09.100.1022</t>
  </si>
  <si>
    <t>H09.100.1023</t>
  </si>
  <si>
    <t>H09.100.1024</t>
  </si>
  <si>
    <t>H09.100.1025</t>
  </si>
  <si>
    <t>SORTING</t>
  </si>
  <si>
    <t>HOT WORKS</t>
  </si>
  <si>
    <t>SHAFT</t>
  </si>
  <si>
    <t>STAIR</t>
  </si>
  <si>
    <t>C2</t>
  </si>
  <si>
    <t>Industrial component washing machine</t>
  </si>
  <si>
    <t>1.5 x 1 x 1.2</t>
  </si>
  <si>
    <t>Wheel blaster</t>
  </si>
  <si>
    <t>"slungbläster" (Fagerström)</t>
  </si>
  <si>
    <t>High pressure washer</t>
  </si>
  <si>
    <t>included above</t>
  </si>
  <si>
    <t>Dry blasting glove box</t>
  </si>
  <si>
    <t>Using sand or glass to blast contaminated parts. Function may be covered by above components. (Fagerström)</t>
  </si>
  <si>
    <t>Smaller tools like files, brushes, wire brushes</t>
  </si>
  <si>
    <t>Work benches</t>
  </si>
  <si>
    <t>Using deionised water for decontamination (Fagerström) Relese conected to RWWS</t>
  </si>
  <si>
    <t>Special fire alarm solution</t>
  </si>
  <si>
    <t>Dehumidification &amp; filtering</t>
  </si>
  <si>
    <t>This is for the air coming from the sludge dryer/mould evaporator</t>
  </si>
  <si>
    <t>Band saw</t>
  </si>
  <si>
    <t xml:space="preserve">Mettal cutting band saw </t>
  </si>
  <si>
    <t>Rescue scissors</t>
  </si>
  <si>
    <t>Circular saw</t>
  </si>
  <si>
    <t>Blow torcher</t>
  </si>
  <si>
    <t>For cutting</t>
  </si>
  <si>
    <t>Flame/plasma/laser-cutting</t>
  </si>
  <si>
    <t>For cutting, may be moved to a later investment</t>
  </si>
  <si>
    <t>Shredder</t>
  </si>
  <si>
    <t>For reducing the size of scrap metal (Fagerström)</t>
  </si>
  <si>
    <t>3.6 x 2.5 x 2.5</t>
  </si>
  <si>
    <t>Movable shielding</t>
  </si>
  <si>
    <t xml:space="preserve">sorting station </t>
  </si>
  <si>
    <t>Transport containers</t>
  </si>
  <si>
    <t>Movable Shielded Glove Box Isolator</t>
  </si>
  <si>
    <t>(Fagerström)</t>
  </si>
  <si>
    <t>Robotic arm</t>
  </si>
  <si>
    <t>With camera mounted on the arm, and a detector to sort more radiating waste without exposing the workers. (Fagerström)</t>
  </si>
  <si>
    <t>operation station</t>
  </si>
  <si>
    <t>To control the robot arm (Fagerström)</t>
  </si>
  <si>
    <t>in above</t>
  </si>
  <si>
    <t>Waste compaction in mould- press</t>
  </si>
  <si>
    <t>For compacting waste into moulds. (Fagerström)</t>
  </si>
  <si>
    <t xml:space="preserve">Shielded storage box </t>
  </si>
  <si>
    <t xml:space="preserve">box built up of concrete and with space for 4 moulds and with a motor operated lid or steel cover and serviced by the robotic arm </t>
  </si>
  <si>
    <t>Scalar with QR-printer</t>
  </si>
  <si>
    <t>QR-reader</t>
  </si>
  <si>
    <t>HVAC PIPES</t>
  </si>
  <si>
    <t>PROCESS</t>
  </si>
  <si>
    <t>HVAC</t>
  </si>
  <si>
    <t>a 6T lift</t>
  </si>
  <si>
    <t>TRANSPORT</t>
  </si>
  <si>
    <t>STRUCTURE</t>
  </si>
  <si>
    <t>weighing scale and rotating plane</t>
  </si>
  <si>
    <t>SEC</t>
  </si>
  <si>
    <t>BMS</t>
  </si>
  <si>
    <t>H09.100.1051</t>
  </si>
  <si>
    <t>SPRINKLER</t>
  </si>
  <si>
    <t>White</t>
  </si>
  <si>
    <t>Valves etc.</t>
  </si>
  <si>
    <t>H09.100.1052</t>
  </si>
  <si>
    <t>H09.100.1053</t>
  </si>
  <si>
    <t>H09.100.1054</t>
  </si>
  <si>
    <t>H09.100.1055</t>
  </si>
  <si>
    <t>H09.100.1056</t>
  </si>
  <si>
    <t>H09.100.1057</t>
  </si>
  <si>
    <t>H09.100.1058</t>
  </si>
  <si>
    <t>COM</t>
  </si>
  <si>
    <t>EL</t>
  </si>
  <si>
    <t>HVAC equipment</t>
  </si>
  <si>
    <t>Valves, Expansion vessel, Pumps, Heat exchanges etc.</t>
  </si>
  <si>
    <t>Each HVAC room is equipped with a sink for washing hands after work.</t>
  </si>
  <si>
    <t>Electric equipment</t>
  </si>
  <si>
    <t>Distribution boards</t>
  </si>
  <si>
    <t>ICS rack</t>
  </si>
  <si>
    <t>ELV rack</t>
  </si>
  <si>
    <t>IT rack</t>
  </si>
  <si>
    <t>Security rack</t>
  </si>
  <si>
    <t>ICS</t>
  </si>
  <si>
    <t>STRUCTURAL</t>
  </si>
  <si>
    <t>Cf</t>
  </si>
  <si>
    <t>HWC</t>
  </si>
  <si>
    <t>WC</t>
  </si>
  <si>
    <t>SINK</t>
  </si>
  <si>
    <t>CLEANING ROOM 2</t>
  </si>
  <si>
    <t>slop basin</t>
  </si>
  <si>
    <t>For emptying liquid waste</t>
  </si>
  <si>
    <t>For cleaning equipment and chemicals</t>
  </si>
  <si>
    <t>H09.100.1059</t>
  </si>
  <si>
    <t>Printer</t>
  </si>
  <si>
    <t>For papers etc.</t>
  </si>
  <si>
    <t>For printing</t>
  </si>
  <si>
    <t>H09.100.1060</t>
  </si>
  <si>
    <t>H09.100.1061</t>
  </si>
  <si>
    <t>H09.100.1062</t>
  </si>
  <si>
    <t>H09.100.1063</t>
  </si>
  <si>
    <t>H09.100.1064</t>
  </si>
  <si>
    <t>H09.100.1065</t>
  </si>
  <si>
    <t>H09.100.1066</t>
  </si>
  <si>
    <t>H09.100.1067</t>
  </si>
  <si>
    <t>H09.100.1068</t>
  </si>
  <si>
    <t>ENTRANCE</t>
  </si>
  <si>
    <t>TLD-rack</t>
  </si>
  <si>
    <t>A place to put TLD when not in use</t>
  </si>
  <si>
    <t>For activation and initiation of PED</t>
  </si>
  <si>
    <t>CHANGING ROOM 1</t>
  </si>
  <si>
    <t>CHANGING ROOM 2</t>
  </si>
  <si>
    <t>Lockers with benches</t>
  </si>
  <si>
    <t>There shall be at least one locker a worker for storing personal items</t>
  </si>
  <si>
    <t>Visitors do not need a locker, they will use a clothes hanging rack. This is also needed for outwear in case of snow or rain.</t>
  </si>
  <si>
    <t>clothes hanging rack</t>
  </si>
  <si>
    <t>KITCHENETTE</t>
  </si>
  <si>
    <t>coffee machine</t>
  </si>
  <si>
    <t>dishwasher</t>
  </si>
  <si>
    <t>Desks</t>
  </si>
  <si>
    <t>chairs</t>
  </si>
  <si>
    <t>H09.100.1069</t>
  </si>
  <si>
    <t>H09.100.1070</t>
  </si>
  <si>
    <t>OFFICE</t>
  </si>
  <si>
    <t>ACCESS CONTROL</t>
  </si>
  <si>
    <t>CONTROL OF ACCESS</t>
  </si>
  <si>
    <t>STAFF ROOM</t>
  </si>
  <si>
    <t>TABLE</t>
  </si>
  <si>
    <t>Kitchen &amp; meeting table</t>
  </si>
  <si>
    <t>for 10 people</t>
  </si>
  <si>
    <t>Projector</t>
  </si>
  <si>
    <t>One table + chairs for 13 people + projector etc.</t>
  </si>
  <si>
    <t>Whiteboard</t>
  </si>
  <si>
    <t>H09.110.1001</t>
  </si>
  <si>
    <t>H09.110.1002</t>
  </si>
  <si>
    <t>H09.110.1003</t>
  </si>
  <si>
    <t>H09.110.1004</t>
  </si>
  <si>
    <t>H09.110.1005</t>
  </si>
  <si>
    <t>H09.110.1006</t>
  </si>
  <si>
    <t>H09.110.1007</t>
  </si>
  <si>
    <t>CEMENTATION</t>
  </si>
  <si>
    <t>PURFICATION ROOM L2</t>
  </si>
  <si>
    <t>EMERGENCY EXIT</t>
  </si>
  <si>
    <t>Emergency exit to room H09.110.1002</t>
  </si>
  <si>
    <t>Overhead/Telfer crane</t>
  </si>
  <si>
    <t>This crane will be needed to move 2 ton cement and concrete sacks (Cone cranes)</t>
  </si>
  <si>
    <t>Solidification system</t>
  </si>
  <si>
    <t>The system handling distribution of chemicals, water, etc. to the solidification process in the grouting room</t>
  </si>
  <si>
    <t>Cementation and concrete handling equipment</t>
  </si>
  <si>
    <t>Mixing of water and cement or concrete</t>
  </si>
  <si>
    <t>Dosimetry system</t>
  </si>
  <si>
    <t>This is not a room on controlled area, but TLD and EPD are mandatory</t>
  </si>
  <si>
    <t>Chemical storage</t>
  </si>
  <si>
    <t>System to enable monitoring the grouting</t>
  </si>
  <si>
    <t>The workers handling the distribution in this room need to gain information of the status in the grouting room, this can be done via a TV-screen from camera</t>
  </si>
  <si>
    <t>Emergency exit FROM room H09.110.1001</t>
  </si>
  <si>
    <t>Hatch to room H09.100.1003</t>
  </si>
  <si>
    <t>In case mishaps in room H09.100.1003, high pressure washing using deionised water is needed.</t>
  </si>
  <si>
    <t xml:space="preserve">PIPE </t>
  </si>
  <si>
    <t>HVAC PIPING</t>
  </si>
  <si>
    <t>H09.115.1001</t>
  </si>
  <si>
    <t>H09.115.1002</t>
  </si>
  <si>
    <t>H09.115.1003</t>
  </si>
  <si>
    <t>UNCONTROLLED HVAC</t>
  </si>
  <si>
    <t>CONTROLLED HVAC</t>
  </si>
  <si>
    <t>dampers</t>
  </si>
  <si>
    <t>HEPA Filters</t>
  </si>
  <si>
    <t>Self closing isolating valves</t>
  </si>
  <si>
    <t>Blast panels</t>
  </si>
  <si>
    <t>In case of under pressure in the ventilation room, the blast panel opens and thereby secure the structural integrity of the room.</t>
  </si>
  <si>
    <t>Control system connected to fire alarm</t>
  </si>
  <si>
    <t>INLET Filters</t>
  </si>
  <si>
    <t>STACK MONITORING ROOM</t>
  </si>
  <si>
    <t>Eye washer</t>
  </si>
  <si>
    <t>The detection aprartus is expected to contain lye</t>
  </si>
  <si>
    <t>This is needed for the environmental instrumentation in the ventilation stack monitoring room</t>
  </si>
  <si>
    <t>Air flow rate instrumentation</t>
  </si>
  <si>
    <t>UPS secured, conected to REMS</t>
  </si>
  <si>
    <t>Thermometer</t>
  </si>
  <si>
    <t>Humidity measurement</t>
  </si>
  <si>
    <t>System for detection of 
radionuclides</t>
  </si>
  <si>
    <t>Flow rate monitoring equipment</t>
  </si>
  <si>
    <t>see above</t>
  </si>
  <si>
    <t>Piping, valves and fans for measuring loop(s)</t>
  </si>
  <si>
    <t>Sampling line</t>
  </si>
  <si>
    <t>Iodine sampling  station</t>
  </si>
  <si>
    <t>UPS secured, conected to REMS (if possible)</t>
  </si>
  <si>
    <t>filters</t>
  </si>
  <si>
    <t>aerosol filters</t>
  </si>
  <si>
    <t>System for measuring volume releases of exhaust air</t>
  </si>
  <si>
    <t>H09.115.1000</t>
  </si>
  <si>
    <t>This crane will be needed to move and service pumps</t>
  </si>
  <si>
    <t>Telfer crane (2-ton)</t>
  </si>
  <si>
    <t>Detecor and instrumentation</t>
  </si>
  <si>
    <t>for making the caracterisation</t>
  </si>
  <si>
    <t>N/A</t>
  </si>
  <si>
    <t>For level kontrol in the tank.</t>
  </si>
  <si>
    <t>On-Line Process Monitor</t>
  </si>
  <si>
    <t>Sump</t>
  </si>
  <si>
    <t>Pump in sump</t>
  </si>
  <si>
    <t>Red</t>
  </si>
  <si>
    <t>Sump or something similar</t>
  </si>
  <si>
    <t>Outside</t>
  </si>
  <si>
    <t>Logistics apron areas</t>
  </si>
  <si>
    <t>Fenced in area for containers</t>
  </si>
  <si>
    <t>parking places with charging stations</t>
  </si>
  <si>
    <t>accessibility adapted parking place</t>
  </si>
  <si>
    <t xml:space="preserve">bicycle stand /Bike Shed </t>
  </si>
  <si>
    <t>for at least 6 bikes.</t>
  </si>
  <si>
    <t>door protection hoops</t>
  </si>
  <si>
    <t>This is to secure the structural integrity of the building</t>
  </si>
  <si>
    <t>Ladders</t>
  </si>
  <si>
    <t>To enter, or escape the roof</t>
  </si>
  <si>
    <t>Connection for compressed air</t>
  </si>
  <si>
    <t>Fall protection for workers on 
the roofs</t>
  </si>
  <si>
    <t>Guard barriers against collision.</t>
  </si>
  <si>
    <t>Sediment basin</t>
  </si>
  <si>
    <t>Experience show this is needed to handle water from the cement distribution room, if water from this room is sent to normal sewage, the pipes will soon be filed with cement.</t>
  </si>
  <si>
    <t>Mass [kg]</t>
  </si>
  <si>
    <t>Experience show this is needed for future tents on the north outside of the building</t>
  </si>
  <si>
    <t xml:space="preserve">The door needs to be in quite thick steel </t>
  </si>
  <si>
    <t>In case mishaps, the resin shall be stoped from entering the overhead crane hall H09.100.1009 and instead be lead it into a sort of container where it can be colected and transported to resin storage tank</t>
  </si>
  <si>
    <t>On-Line monitors are designed to continuously, 
accurately and reliably detect the gamma activity of 
gaseous or liquid effuent releases from a variety of 
operational processes</t>
  </si>
  <si>
    <t>Primary monitor. To ensure that contamination is not spread outside the controlled area. UPS kicks in and provides electrical power for at least 2 hours after power failure. (this gives a margin, as they have significantly less capacity after a couple of years)</t>
  </si>
  <si>
    <t>Secondary monitor. To ensure that contamination is not spread outside the controlled area. UPS kicks in and provides electrical power for at least 2 hours after power failure.</t>
  </si>
  <si>
    <t xml:space="preserve">Secondary monitor. To ensure that contamination is not spread outside the controlled area. UPS kicks in and provides electrical power for at least 2 hours after power failure. </t>
  </si>
  <si>
    <t>Later assembled wall</t>
  </si>
  <si>
    <t>Drum compactor</t>
  </si>
  <si>
    <t>EMERGENCY EXITs</t>
  </si>
  <si>
    <t>Empty moulds etc.</t>
  </si>
  <si>
    <t>6T empty moulds
2T Empty barrels
4T empty modullådor</t>
  </si>
  <si>
    <t>Reserved space for 10 T in the south end</t>
  </si>
  <si>
    <t>Thins, not specified</t>
  </si>
  <si>
    <t>Hoses</t>
  </si>
  <si>
    <t>Evaporator</t>
  </si>
  <si>
    <t>Hot Water Circulation Pump</t>
  </si>
  <si>
    <t>Equipment name</t>
  </si>
  <si>
    <t>HWC01-P001</t>
  </si>
  <si>
    <t>Water Boiler</t>
  </si>
  <si>
    <t>HW01-WB001</t>
  </si>
  <si>
    <t>Cooling, Pumps</t>
  </si>
  <si>
    <t>CW01-P001/P002</t>
  </si>
  <si>
    <t>Heating, Pumps</t>
  </si>
  <si>
    <t>HWS01-P001/P002</t>
  </si>
  <si>
    <t xml:space="preserve">Heating, Shunt </t>
  </si>
  <si>
    <t>HWS02-SS001</t>
  </si>
  <si>
    <t>Fan Coil Cooling</t>
  </si>
  <si>
    <t>CW01-FCU001</t>
  </si>
  <si>
    <t>CW01-FCU002</t>
  </si>
  <si>
    <t>HWS01-ACU001</t>
  </si>
  <si>
    <t>4 Air curtains</t>
  </si>
  <si>
    <t>Extract fan</t>
  </si>
  <si>
    <t>PAS01-EF001</t>
  </si>
  <si>
    <t>AHU</t>
  </si>
  <si>
    <t>AHS01-AHU001</t>
  </si>
  <si>
    <t>AHS01-SS001</t>
  </si>
  <si>
    <t>Cooling, shunt</t>
  </si>
  <si>
    <t>AHS01-SS002</t>
  </si>
  <si>
    <t>PAS01-SAU001</t>
  </si>
  <si>
    <t>PAS02-EAU001</t>
  </si>
  <si>
    <t>PAS03-EAU001</t>
  </si>
  <si>
    <t>PAS01-SS001</t>
  </si>
  <si>
    <t>PAS01-SS002</t>
  </si>
  <si>
    <t>PAS01-SS003</t>
  </si>
  <si>
    <t>230 &amp; 400</t>
  </si>
  <si>
    <t>H09.100.1000</t>
  </si>
  <si>
    <t>Moulds</t>
  </si>
  <si>
    <t>Steel door</t>
  </si>
  <si>
    <t>EARTHWORKS</t>
  </si>
  <si>
    <t>Environmental instruments on the roof need to be maintained and operated.</t>
  </si>
  <si>
    <t>In case a pipe breaks, water will end up in the lowest part of the culvert.</t>
  </si>
  <si>
    <t>To stop RWW from exiting the room</t>
  </si>
  <si>
    <t>Note that it should be possible to change to which tank water from this room is pumped, as it may be extremely large quantities and it may not per default be RWW.</t>
  </si>
  <si>
    <t>eye wash and emergency shower</t>
  </si>
  <si>
    <t>Shelves/lockers</t>
  </si>
  <si>
    <t>Samples need to be taken from all released water and archived for the future</t>
  </si>
  <si>
    <t>Enables to see the different gamma emitters in a specimen, including mockup and software</t>
  </si>
  <si>
    <t>Colimator hole in the DOOR</t>
  </si>
  <si>
    <t>Heavy door in steel</t>
  </si>
  <si>
    <t>Needs to be able to operate in different modes depending on if hot works are in progress or not.</t>
  </si>
  <si>
    <t>To prevent air contamination when cutting smaller objects (hydralic or electrical powerd tool) 700 bar. Glykol, not oil. Sugested a VariPump 12 W 6 SD and a MOBIL SAX ICU 40 A 30 and a stand fixture (The rescue scissor is about 20 kg) for enabling handling them. From hydraulkraft.se</t>
  </si>
  <si>
    <t>For compacting in drums</t>
  </si>
  <si>
    <t>Where incoming waste is sorted, berglövslådor/modullådor</t>
  </si>
  <si>
    <t xml:space="preserve"> vitrea.se will be able to provide this, if we know the sizes.</t>
  </si>
  <si>
    <t>According to fire regulations HVAC will handle this</t>
  </si>
  <si>
    <t>Microwave oven</t>
  </si>
  <si>
    <t>Room for placing the chemicals needed for the grouting process.</t>
  </si>
  <si>
    <t>This is the only way to get rid of tritium today, how ever new process are on the way, and we need to make space for them, as SSM will surely put new  requirements once there are new possibilities for taking care of tritium</t>
  </si>
  <si>
    <t>For emptying liquid waste, this one is equiped with hot and cold domestic water and connected to RWW.</t>
  </si>
  <si>
    <t>For emptying liquid waste, this one is equiped with hot and cold deionised water and connected to RWW.</t>
  </si>
  <si>
    <t>To stop RWW from flodding the room in case of sprinkler release</t>
  </si>
  <si>
    <t>There shall be 3 DN200 penetrations through the intermediate floor between room H09.110.1002 and room H09.100.1001</t>
  </si>
  <si>
    <t>Penetrations in intermediate floor</t>
  </si>
  <si>
    <t>For data transport</t>
  </si>
  <si>
    <t>Electric cabinet on the contcolled area servicing Process equipment</t>
  </si>
  <si>
    <t>Electric</t>
  </si>
  <si>
    <t>Electric cabinet on the contcolled area servicing HVAC equipment etc.</t>
  </si>
  <si>
    <t>For data transport to portal monitors</t>
  </si>
  <si>
    <t>Electric cabinet servicing equipment in H09.100.1020 - 32 etc.</t>
  </si>
  <si>
    <t>For data transport to Electric cabinet</t>
  </si>
  <si>
    <t>For data transport to computers etc.</t>
  </si>
  <si>
    <t>For data transport to computers.</t>
  </si>
  <si>
    <t>For data transport to HVAC control system</t>
  </si>
  <si>
    <t>For data transport to electric control and monitoring system</t>
  </si>
  <si>
    <t>For data transport to robotic arm control station</t>
  </si>
  <si>
    <t>For data transport to DECONTAMINATION EQUIPMENT</t>
  </si>
  <si>
    <t>For data transport from analys equipment</t>
  </si>
  <si>
    <t>For data access to on-line process monitor</t>
  </si>
  <si>
    <t>For data access to Process cabinet</t>
  </si>
  <si>
    <t>Forklift charger</t>
  </si>
  <si>
    <t>Ventilation of forklift while charging.</t>
  </si>
  <si>
    <t>For data transport to printer</t>
  </si>
  <si>
    <t>For data transport to electrical cabinet</t>
  </si>
  <si>
    <t>Forklift</t>
  </si>
  <si>
    <t>Toyota Traigo80-50 - eldriven (80V) 4-hjulig motviktstruck including charging statoin.</t>
  </si>
  <si>
    <t>Alarm valve Floor switch</t>
  </si>
  <si>
    <t>230V, 10A</t>
  </si>
  <si>
    <t>Very thick and heavy door</t>
  </si>
  <si>
    <t>Door</t>
  </si>
  <si>
    <t>Door between green and blue area</t>
  </si>
  <si>
    <t>Card reader</t>
  </si>
  <si>
    <t>Door to access office part.</t>
  </si>
  <si>
    <t>Door to access control room</t>
  </si>
  <si>
    <t>Door to access Barrier area H09.100.1016</t>
  </si>
  <si>
    <t>Door for access from/to outside</t>
  </si>
  <si>
    <t>Gate</t>
  </si>
  <si>
    <t>For gate</t>
  </si>
  <si>
    <t>for door</t>
  </si>
  <si>
    <t>Magnetic switches</t>
  </si>
  <si>
    <t>Outlet box</t>
  </si>
  <si>
    <t>3 pcs. 16 A 1 phase outlets
1 pcs. 16 A 3 phase outlet
1 pcs. 32 A 3 phase outlet</t>
  </si>
  <si>
    <t>Owen</t>
  </si>
  <si>
    <t>For making samples</t>
  </si>
  <si>
    <t>Outlet workplace</t>
  </si>
  <si>
    <t>15 pcs. 16 A 1 phase outlets
2 pcs. 16 A 3 phase outlet</t>
  </si>
  <si>
    <t>2 pcs 10 A 1 phase</t>
  </si>
  <si>
    <t>n</t>
  </si>
  <si>
    <t>Floor box</t>
  </si>
  <si>
    <t>4 pcs. 10 A 1 phase outlets</t>
  </si>
  <si>
    <t>Process cabinet</t>
  </si>
  <si>
    <t>cf</t>
  </si>
  <si>
    <t>C&amp;M Network, Data Outlet 2xRJ45</t>
  </si>
  <si>
    <t>For overhead cranes</t>
  </si>
  <si>
    <t>For registration station</t>
  </si>
  <si>
    <t>GPN Network, Data Outlet 2xRJ45</t>
  </si>
  <si>
    <t>ICS Network, Data Outlet 2xRJ45</t>
  </si>
  <si>
    <t>Gammabox</t>
  </si>
  <si>
    <t>For monitoring tools, screeners etc. that has been on controled area</t>
  </si>
  <si>
    <t>CIRCULATION</t>
  </si>
  <si>
    <t>FIRE CENTRAL</t>
  </si>
  <si>
    <t>FIRE CENTRAL IN ENTRANCE</t>
  </si>
  <si>
    <t>BASEMENT</t>
  </si>
  <si>
    <t>CULVERT</t>
  </si>
  <si>
    <t>OUTSIDE</t>
  </si>
  <si>
    <t>GROUTING ROOM</t>
  </si>
  <si>
    <t>PURIFICATION ROOM L1</t>
  </si>
  <si>
    <t>PUMP ROOM</t>
  </si>
  <si>
    <t>STAIR 1</t>
  </si>
  <si>
    <t>CLEANING ROOM 1</t>
  </si>
  <si>
    <t>TANK ROOM</t>
  </si>
  <si>
    <t>PURIFICATION ROOM L2</t>
  </si>
  <si>
    <t>CHEMICALS</t>
  </si>
  <si>
    <t>WATER SAMPLES</t>
  </si>
  <si>
    <t>Gap under door</t>
  </si>
  <si>
    <t>function to deal with the internal flooding in case of sprinkler release</t>
  </si>
  <si>
    <t>Equiped with hot and cold deionised water.</t>
  </si>
  <si>
    <t>Taps</t>
  </si>
  <si>
    <t>with hot and cold deionised water</t>
  </si>
  <si>
    <t>Tap</t>
  </si>
  <si>
    <t>with cold deionised water</t>
  </si>
  <si>
    <t>Floor dran</t>
  </si>
  <si>
    <t>For water from the tap</t>
  </si>
  <si>
    <t>with deionised water for cleaning in the fume cupboard, for cleaning of cupboard and test tubes</t>
  </si>
  <si>
    <t>Floor drain</t>
  </si>
  <si>
    <t>To be conected to the fume cupboard</t>
  </si>
  <si>
    <t>To be in the lower part of the room</t>
  </si>
  <si>
    <t>For emptying RWW, leads to the sump/channel drain</t>
  </si>
  <si>
    <t>leads to the sump</t>
  </si>
  <si>
    <t>H09-TA012</t>
  </si>
  <si>
    <t>Waste water tank</t>
  </si>
  <si>
    <t>with return line to minimize losses due to flushing.</t>
  </si>
  <si>
    <t>Sampling point</t>
  </si>
  <si>
    <t>To send water for sampling in the fume cupboard in H09.100.1004</t>
  </si>
  <si>
    <t>H09-TA001</t>
  </si>
  <si>
    <t>H09-TA006</t>
  </si>
  <si>
    <t>H09-TA002</t>
  </si>
  <si>
    <t>H09-TA003</t>
  </si>
  <si>
    <t>H09-TA004</t>
  </si>
  <si>
    <t>H09-TA005</t>
  </si>
  <si>
    <t>H09-TA007</t>
  </si>
  <si>
    <t>For transport of water to the sump</t>
  </si>
  <si>
    <t>taps</t>
  </si>
  <si>
    <t>water to be sent to the channel drains</t>
  </si>
  <si>
    <t>Channel drain</t>
  </si>
  <si>
    <t>Experience show this is needed for future tents on the D146south outside of the building</t>
  </si>
  <si>
    <t>Transports water to sump</t>
  </si>
  <si>
    <t>Water are transported to the channel drain / sump</t>
  </si>
  <si>
    <t>It is important that the workers have clean hands before monitoring. (W and HW from HVAC)</t>
  </si>
  <si>
    <t>stop the water to enter canging room 1 and 2</t>
  </si>
  <si>
    <t>Channel drains</t>
  </si>
  <si>
    <t>Shower and floor drain</t>
  </si>
  <si>
    <t>For showering with W and HW</t>
  </si>
  <si>
    <t>Hot and cold deionised water</t>
  </si>
  <si>
    <t>Floor drains</t>
  </si>
  <si>
    <t>Stop water to exiting the house, leads it to TA012</t>
  </si>
  <si>
    <t>conected to conventional ww.</t>
  </si>
  <si>
    <t>conected to basin outside</t>
  </si>
  <si>
    <t>connected to conventional ww.</t>
  </si>
  <si>
    <t>EARTH WORKS</t>
  </si>
  <si>
    <t>Voltage level equipment [V]</t>
  </si>
  <si>
    <t>ELECTRICAL</t>
  </si>
  <si>
    <t>Oil separator</t>
  </si>
  <si>
    <t>COALESCER</t>
  </si>
  <si>
    <t>PARTICLE FILTER</t>
  </si>
  <si>
    <t>H09-FI002</t>
  </si>
  <si>
    <t>H09-FI003</t>
  </si>
  <si>
    <t>H09-FI001</t>
  </si>
  <si>
    <t>H09-IE001</t>
  </si>
  <si>
    <t>Water heater</t>
  </si>
  <si>
    <t>Water heater for DIW</t>
  </si>
  <si>
    <t>To be conected to WW.</t>
  </si>
  <si>
    <t>This is placed just outside the LSC room.</t>
  </si>
  <si>
    <t>The LSC shall be possible to be decontaminated in case of mishaps.</t>
  </si>
  <si>
    <t>Connection piece to LSC enable delivering radioactive waste water and ion resin</t>
  </si>
  <si>
    <t>Connection piece to LSC enabling receiving radioactive waste water and or ion resin</t>
  </si>
  <si>
    <t>In chase the grouting room will not be used, there need to be a way to deliver ion resin and radioactive water to the LSC.</t>
  </si>
  <si>
    <t>Resin Tank</t>
  </si>
  <si>
    <t>To stop RWW and resin from exiting the room leads to tanks in the basement. The channel drains shall not be equipped with water lock</t>
  </si>
  <si>
    <t>channel drain</t>
  </si>
  <si>
    <t>To stop RWW and resin from exiting the room leads to tanks in the basement. The channel drains shall not be equipped with water lock.</t>
  </si>
  <si>
    <t>In case a the tank is flodded, water will end up in the lowest part of H09.090.1001. To be placed as far away from the resin tank as possible</t>
  </si>
  <si>
    <t>Small 32A box on the side of the wall.</t>
  </si>
  <si>
    <t>Outlet</t>
  </si>
  <si>
    <t>Lighting for fenced in area for containers</t>
  </si>
  <si>
    <t>1 pcs. 63 A 3 phase outlet next to the north west gate</t>
  </si>
  <si>
    <t>1 pcs. 63 A 3 phase outlet next to the south east gate</t>
  </si>
  <si>
    <t>Makes it possible to find the right container, even in the dark.</t>
  </si>
  <si>
    <t>Legal sampling station</t>
  </si>
  <si>
    <t>Leagal sampling station for water to be sampled during release.</t>
  </si>
  <si>
    <t>Tobias Hörnfeldt</t>
  </si>
  <si>
    <t>Requirement engineer</t>
  </si>
  <si>
    <t>Boris Kildetoft</t>
  </si>
  <si>
    <t>Building owner</t>
  </si>
  <si>
    <t>Review comments are found in ESS-0154142</t>
  </si>
  <si>
    <t>Reviewers</t>
  </si>
  <si>
    <t>Per Persson
Boris Kildetoft
Patrik Persson
Martin Hanson
Lisa Ljungberg
Magnus Lindström
Magnus Leonardsson
Frank Kezerle
Ronny Sjöholm
Fredrik Österberg
Ulrika Agnvik</t>
  </si>
  <si>
    <t>Waste manager
Building owner
System owner HVAC
System owner Process
System owner Electrical
HVAC/Mechanical Engineer
System Manager el
System owner architectural and structural
Senior Design Engineer
Design Engineer
Senior Security Officer</t>
  </si>
  <si>
    <t>waste water pipes casted in?</t>
  </si>
  <si>
    <t>NA</t>
  </si>
  <si>
    <t>MAINTENANCE WORKSHOP</t>
  </si>
  <si>
    <t>SECONDARY OPERATIONS CENTRE</t>
  </si>
  <si>
    <t>OPERATIONS CENTRE</t>
  </si>
  <si>
    <t>OPERATIONS CENTER</t>
  </si>
  <si>
    <t>SECONDARY OPERATIONS CENTER</t>
  </si>
  <si>
    <t>Fume hood with local filtering</t>
  </si>
  <si>
    <t>For sampilng of water. Maximum 1.5 m wide and the hatch may be opened a maximum of 0.5 m in height. It shall be equipped with a local scrubber in order to reduce the corrosion on the ducts. The Scrubber causes a maximum pressure drop of 500kPa. The Fume hood causes a maximum pressure drop of 60Pa.</t>
  </si>
  <si>
    <t>Each fume hood may be maximum 1.5 m wide and the hatch may be opened a maximum of 0.5 m in height. Each fume hood shall be equipped with a local scrubber in order to reduce the corrosion on the ducts. 
The Scrubber causes a maximum pressure drop of 500kPa. The Fume hood causes a maximum pressure drop of 60Pa.
Only one fume hood at the time is to be opened with running ventilation.</t>
  </si>
  <si>
    <t>fume hoods with local filtering</t>
  </si>
  <si>
    <t>For Ion-exchange resin in case of accident in H09.100.1003</t>
  </si>
  <si>
    <t>H09-TA013</t>
  </si>
  <si>
    <t>C2 Ventilation connection</t>
  </si>
  <si>
    <t>Ventilation connection to allow for controlled filtered ventilation of the compactor air. IT shall also be possible to modify the connection to support temporary C2-ventilation in tents, in case large and contaminated waste components needs to be treated inside the overhead crane hall.</t>
  </si>
  <si>
    <t>Ventilation connection to allow C2-ventilation in tents, in case large and contaminated waste components needs to be treated inside the overhead crane hall.</t>
  </si>
  <si>
    <t>Ventilation connection to allow C2-ventilation of the wheel blaster.</t>
  </si>
  <si>
    <t xml:space="preserve">C2 Ventilation connection </t>
  </si>
  <si>
    <t>Ventilation connection to allow C2-ventilation of the Dry blasting glove box</t>
  </si>
  <si>
    <t>Ventilation connection to allow C2-ventilation of Hot Works area</t>
  </si>
  <si>
    <t>Ventilation connection to allow C2-ventilation of circular saw</t>
  </si>
  <si>
    <t>Ventilation connection to allow C2-ventilation of Shredder</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</si>
</sst>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0\ &quot;SEK&quot;;\-#,##0\ &quot;SEK&quot;"/>
    <numFmt numFmtId="173" formatCode="#,##0\ &quot;SEK&quot;;[Red]\-#,##0\ &quot;SEK&quot;"/>
    <numFmt numFmtId="174" formatCode="#,##0.00\ &quot;SEK&quot;;\-#,##0.00\ &quot;SEK&quot;"/>
    <numFmt numFmtId="175" formatCode="#,##0.00\ &quot;SEK&quot;;[Red]\-#,##0.00\ &quot;SEK&quot;"/>
    <numFmt numFmtId="176" formatCode="_-* #,##0\ &quot;SEK&quot;_-;\-* #,##0\ &quot;SEK&quot;_-;_-* &quot;-&quot;\ &quot;SEK&quot;_-;_-@_-"/>
    <numFmt numFmtId="177" formatCode="_-* #,##0\ _S_E_K_-;\-* #,##0\ _S_E_K_-;_-* &quot;-&quot;\ _S_E_K_-;_-@_-"/>
    <numFmt numFmtId="178" formatCode="_-* #,##0.00\ &quot;SEK&quot;_-;\-* #,##0.00\ &quot;SEK&quot;_-;_-* &quot;-&quot;??\ &quot;SEK&quot;_-;_-@_-"/>
    <numFmt numFmtId="179" formatCode="_-* #,##0.00\ _S_E_K_-;\-* #,##0.00\ _S_E_K_-;_-* &quot;-&quot;??\ _S_E_K_-;_-@_-"/>
    <numFmt numFmtId="180" formatCode="&quot;R&quot;\ #,##0;&quot;R&quot;\ \-#,##0"/>
    <numFmt numFmtId="181" formatCode="&quot;R&quot;\ #,##0;[Red]&quot;R&quot;\ \-#,##0"/>
    <numFmt numFmtId="182" formatCode="&quot;R&quot;\ #,##0.00;&quot;R&quot;\ \-#,##0.00"/>
    <numFmt numFmtId="183" formatCode="&quot;R&quot;\ #,##0.00;[Red]&quot;R&quot;\ \-#,##0.00"/>
    <numFmt numFmtId="184" formatCode="_ &quot;R&quot;\ * #,##0_ ;_ &quot;R&quot;\ * \-#,##0_ ;_ &quot;R&quot;\ * &quot;-&quot;_ ;_ @_ "/>
    <numFmt numFmtId="185" formatCode="_ * #,##0_ ;_ * \-#,##0_ ;_ * &quot;-&quot;_ ;_ @_ "/>
    <numFmt numFmtId="186" formatCode="_ &quot;R&quot;\ * #,##0.00_ ;_ &quot;R&quot;\ * \-#,##0.00_ ;_ &quot;R&quot;\ * &quot;-&quot;??_ ;_ @_ "/>
    <numFmt numFmtId="187" formatCode="_ * #,##0.00_ ;_ * \-#,##0.00_ ;_ * &quot;-&quot;??_ ;_ @_ "/>
    <numFmt numFmtId="188" formatCode="[$-41D]dddd\ d\ mmmm\ yy"/>
    <numFmt numFmtId="189" formatCode="&quot;Yes&quot;;&quot;Yes&quot;;&quot;No&quot;"/>
    <numFmt numFmtId="190" formatCode="&quot;True&quot;;&quot;True&quot;;&quot;False&quot;"/>
    <numFmt numFmtId="191" formatCode="&quot;On&quot;;&quot;On&quot;;&quot;Off&quot;"/>
    <numFmt numFmtId="192" formatCode="[$€-2]\ #,##0.00_);[Red]\([$€-2]\ #,##0.00\)"/>
    <numFmt numFmtId="193" formatCode="[$€-2]\ #,##0"/>
    <numFmt numFmtId="194" formatCode="[$EUR]\ #,##0.00"/>
    <numFmt numFmtId="195" formatCode="#,##0\ [$€-81D]"/>
    <numFmt numFmtId="196" formatCode="0.E+00"/>
  </numFmts>
  <fonts count="63">
    <font>
      <sz val="11"/>
      <color theme="1"/>
      <name val="Tahoma"/>
      <family val="2"/>
    </font>
    <font>
      <sz val="11"/>
      <color indexed="8"/>
      <name val="Calibri"/>
      <family val="2"/>
    </font>
    <font>
      <sz val="8"/>
      <name val="Calibri"/>
      <family val="2"/>
    </font>
    <font>
      <sz val="8"/>
      <name val="Tahoma"/>
      <family val="2"/>
    </font>
    <font>
      <b/>
      <sz val="9"/>
      <name val="Tahoma"/>
      <family val="2"/>
    </font>
    <font>
      <sz val="9"/>
      <name val="Tahoma"/>
      <family val="2"/>
    </font>
    <font>
      <sz val="11"/>
      <name val="Tahoma"/>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Tahoma"/>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Tahoma"/>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u val="single"/>
      <sz val="11"/>
      <color indexed="8"/>
      <name val="Tahoma"/>
      <family val="2"/>
    </font>
    <font>
      <b/>
      <sz val="10"/>
      <color indexed="8"/>
      <name val="Calibri"/>
      <family val="2"/>
    </font>
    <font>
      <sz val="10"/>
      <color indexed="8"/>
      <name val="Calibri"/>
      <family val="2"/>
    </font>
    <font>
      <sz val="12"/>
      <color indexed="8"/>
      <name val="Calibri"/>
      <family val="2"/>
    </font>
    <font>
      <b/>
      <sz val="12"/>
      <color indexed="8"/>
      <name val="Calibri"/>
      <family val="2"/>
    </font>
    <font>
      <sz val="16"/>
      <color indexed="8"/>
      <name val="Tahoma"/>
      <family val="2"/>
    </font>
    <font>
      <b/>
      <sz val="11"/>
      <color indexed="8"/>
      <name val="Tahoma"/>
      <family val="2"/>
    </font>
    <font>
      <sz val="12"/>
      <name val="Calibri"/>
      <family val="2"/>
    </font>
    <font>
      <u val="single"/>
      <sz val="12"/>
      <color indexed="39"/>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Tahoma"/>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Tahoma"/>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1"/>
      <color theme="1"/>
      <name val="Tahoma"/>
      <family val="2"/>
    </font>
    <font>
      <b/>
      <sz val="10"/>
      <color theme="1"/>
      <name val="Calibri"/>
      <family val="2"/>
    </font>
    <font>
      <sz val="10"/>
      <color theme="1"/>
      <name val="Calibri"/>
      <family val="2"/>
    </font>
    <font>
      <sz val="12"/>
      <color theme="1"/>
      <name val="Calibri"/>
      <family val="2"/>
    </font>
    <font>
      <b/>
      <sz val="12"/>
      <color theme="1"/>
      <name val="Calibri"/>
      <family val="2"/>
    </font>
    <font>
      <sz val="16"/>
      <color theme="1"/>
      <name val="Tahoma"/>
      <family val="2"/>
    </font>
    <font>
      <b/>
      <sz val="11"/>
      <color theme="1"/>
      <name val="Tahoma"/>
      <family val="2"/>
    </font>
    <font>
      <u val="single"/>
      <sz val="12"/>
      <color theme="10"/>
      <name val="Calibri"/>
      <family val="2"/>
    </font>
    <font>
      <b/>
      <sz val="8"/>
      <name val="Tahom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FF0000"/>
        <bgColor indexed="64"/>
      </patternFill>
    </fill>
    <fill>
      <patternFill patternType="solid">
        <fgColor rgb="FF00B0F0"/>
        <bgColor indexed="64"/>
      </patternFill>
    </fill>
    <fill>
      <patternFill patternType="solid">
        <fgColor rgb="FF92D050"/>
        <bgColor indexed="64"/>
      </patternFill>
    </fill>
    <fill>
      <patternFill patternType="solid">
        <fgColor rgb="FFFFC0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right/>
      <top style="thin"/>
      <bottom style="thin"/>
    </border>
    <border>
      <left/>
      <right/>
      <top style="thin"/>
      <bottom>
        <color indexed="63"/>
      </bottom>
    </border>
    <border>
      <left>
        <color indexed="63"/>
      </left>
      <right>
        <color indexed="63"/>
      </right>
      <top style="double"/>
      <bottom>
        <color indexed="63"/>
      </bottom>
    </border>
    <border>
      <left>
        <color indexed="63"/>
      </left>
      <right>
        <color indexed="63"/>
      </right>
      <top>
        <color indexed="63"/>
      </top>
      <bottom style="double"/>
    </border>
  </borders>
  <cellStyleXfs count="63">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87" fontId="35" fillId="0" borderId="0" applyFont="0" applyFill="0" applyBorder="0" applyAlignment="0" applyProtection="0"/>
    <xf numFmtId="185" fontId="35" fillId="0" borderId="0" applyFont="0" applyFill="0" applyBorder="0" applyAlignment="0" applyProtection="0"/>
    <xf numFmtId="186" fontId="35" fillId="0" borderId="0" applyFont="0" applyFill="0" applyBorder="0" applyAlignment="0" applyProtection="0"/>
    <xf numFmtId="184" fontId="35"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35" fillId="32" borderId="7" applyNumberFormat="0" applyFont="0" applyAlignment="0" applyProtection="0"/>
    <xf numFmtId="0" fontId="50" fillId="27" borderId="8" applyNumberFormat="0" applyAlignment="0" applyProtection="0"/>
    <xf numFmtId="9" fontId="35"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96">
    <xf numFmtId="0" fontId="0" fillId="0" borderId="0" xfId="0" applyAlignment="1">
      <alignment/>
    </xf>
    <xf numFmtId="0" fontId="0" fillId="0" borderId="0" xfId="0" applyNumberFormat="1" applyFont="1" applyAlignment="1">
      <alignment/>
    </xf>
    <xf numFmtId="0" fontId="54" fillId="0" borderId="0" xfId="0" applyNumberFormat="1" applyFont="1" applyAlignment="1">
      <alignment/>
    </xf>
    <xf numFmtId="0" fontId="55" fillId="0" borderId="0" xfId="0" applyFont="1" applyBorder="1" applyAlignment="1">
      <alignment vertical="center" wrapText="1"/>
    </xf>
    <xf numFmtId="0" fontId="55" fillId="0" borderId="10" xfId="0" applyFont="1" applyBorder="1" applyAlignment="1">
      <alignment vertical="center" wrapText="1"/>
    </xf>
    <xf numFmtId="0" fontId="56" fillId="0" borderId="10" xfId="0" applyFont="1" applyBorder="1" applyAlignment="1">
      <alignment vertical="center" wrapText="1"/>
    </xf>
    <xf numFmtId="1" fontId="0" fillId="0" borderId="0" xfId="0" applyNumberFormat="1" applyFont="1" applyFill="1" applyBorder="1" applyAlignment="1">
      <alignment/>
    </xf>
    <xf numFmtId="0" fontId="0" fillId="0" borderId="0" xfId="0" applyFont="1" applyFill="1" applyAlignment="1">
      <alignment/>
    </xf>
    <xf numFmtId="0" fontId="57" fillId="0" borderId="0" xfId="0" applyFont="1" applyFill="1" applyAlignment="1">
      <alignment wrapText="1"/>
    </xf>
    <xf numFmtId="0" fontId="57" fillId="0" borderId="0" xfId="0" applyFont="1" applyFill="1" applyAlignment="1">
      <alignment/>
    </xf>
    <xf numFmtId="0" fontId="58" fillId="0" borderId="11" xfId="0" applyFont="1" applyFill="1" applyBorder="1" applyAlignment="1">
      <alignment horizontal="center" wrapText="1"/>
    </xf>
    <xf numFmtId="0" fontId="59" fillId="0" borderId="0" xfId="0" applyNumberFormat="1" applyFont="1" applyAlignment="1">
      <alignment/>
    </xf>
    <xf numFmtId="0" fontId="60" fillId="0" borderId="11" xfId="0" applyNumberFormat="1" applyFont="1" applyBorder="1" applyAlignment="1">
      <alignment/>
    </xf>
    <xf numFmtId="0" fontId="46" fillId="0" borderId="0" xfId="53" applyNumberFormat="1" applyAlignment="1">
      <alignment/>
    </xf>
    <xf numFmtId="0" fontId="0" fillId="0" borderId="0" xfId="0" applyFill="1" applyAlignment="1">
      <alignment/>
    </xf>
    <xf numFmtId="0" fontId="0" fillId="33" borderId="0" xfId="0" applyFill="1" applyAlignment="1">
      <alignment/>
    </xf>
    <xf numFmtId="1" fontId="58" fillId="0" borderId="11" xfId="0" applyNumberFormat="1" applyFont="1" applyFill="1" applyBorder="1" applyAlignment="1">
      <alignment horizontal="center" wrapText="1"/>
    </xf>
    <xf numFmtId="1" fontId="0" fillId="0" borderId="0" xfId="0" applyNumberFormat="1" applyFill="1" applyAlignment="1">
      <alignment/>
    </xf>
    <xf numFmtId="0" fontId="0" fillId="0" borderId="0" xfId="0" applyFill="1" applyBorder="1" applyAlignment="1">
      <alignment/>
    </xf>
    <xf numFmtId="0" fontId="6" fillId="0" borderId="0" xfId="0" applyFont="1" applyFill="1" applyAlignment="1">
      <alignment/>
    </xf>
    <xf numFmtId="0" fontId="32" fillId="0" borderId="0" xfId="0" applyFont="1" applyFill="1" applyAlignment="1">
      <alignment wrapText="1"/>
    </xf>
    <xf numFmtId="0" fontId="0" fillId="34" borderId="0" xfId="0" applyFill="1" applyAlignment="1">
      <alignment/>
    </xf>
    <xf numFmtId="0" fontId="0" fillId="35" borderId="0" xfId="0" applyFill="1" applyAlignment="1">
      <alignment/>
    </xf>
    <xf numFmtId="0" fontId="6" fillId="35" borderId="0" xfId="0" applyFont="1" applyFill="1" applyAlignment="1">
      <alignment/>
    </xf>
    <xf numFmtId="0" fontId="0" fillId="36" borderId="0" xfId="0" applyFill="1" applyAlignment="1">
      <alignment/>
    </xf>
    <xf numFmtId="0" fontId="6" fillId="34" borderId="0" xfId="0" applyFont="1" applyFill="1" applyAlignment="1">
      <alignment/>
    </xf>
    <xf numFmtId="0" fontId="57" fillId="0" borderId="0" xfId="0" applyFont="1" applyFill="1" applyAlignment="1">
      <alignment/>
    </xf>
    <xf numFmtId="0" fontId="58" fillId="0" borderId="11" xfId="0" applyFont="1" applyFill="1" applyBorder="1" applyAlignment="1">
      <alignment horizontal="center" textRotation="90" wrapText="1"/>
    </xf>
    <xf numFmtId="0" fontId="60" fillId="0" borderId="11" xfId="0" applyFont="1" applyFill="1" applyBorder="1" applyAlignment="1">
      <alignment textRotation="90"/>
    </xf>
    <xf numFmtId="0" fontId="58" fillId="0" borderId="11" xfId="0" applyFont="1" applyFill="1" applyBorder="1" applyAlignment="1">
      <alignment horizontal="center" wrapText="1"/>
    </xf>
    <xf numFmtId="195" fontId="58" fillId="0" borderId="11" xfId="0" applyNumberFormat="1" applyFont="1" applyFill="1" applyBorder="1" applyAlignment="1">
      <alignment horizontal="center" wrapText="1"/>
    </xf>
    <xf numFmtId="1" fontId="58" fillId="0" borderId="11" xfId="0" applyNumberFormat="1" applyFont="1" applyFill="1" applyBorder="1" applyAlignment="1">
      <alignment horizontal="center" wrapText="1"/>
    </xf>
    <xf numFmtId="0" fontId="58" fillId="0" borderId="11" xfId="0" applyFont="1" applyFill="1" applyBorder="1" applyAlignment="1">
      <alignment wrapText="1"/>
    </xf>
    <xf numFmtId="1" fontId="58" fillId="0" borderId="0" xfId="0" applyNumberFormat="1" applyFont="1" applyFill="1" applyBorder="1" applyAlignment="1">
      <alignment horizontal="center" wrapText="1"/>
    </xf>
    <xf numFmtId="0" fontId="57" fillId="33" borderId="0" xfId="0" applyFont="1" applyFill="1" applyBorder="1" applyAlignment="1">
      <alignment wrapText="1"/>
    </xf>
    <xf numFmtId="0" fontId="57" fillId="0" borderId="0" xfId="0" applyFont="1" applyFill="1" applyAlignment="1">
      <alignment/>
    </xf>
    <xf numFmtId="0" fontId="57" fillId="0" borderId="0" xfId="0" applyFont="1" applyFill="1" applyBorder="1" applyAlignment="1">
      <alignment wrapText="1"/>
    </xf>
    <xf numFmtId="0" fontId="57" fillId="0" borderId="0" xfId="0" applyFont="1" applyFill="1" applyBorder="1" applyAlignment="1">
      <alignment horizontal="right" wrapText="1"/>
    </xf>
    <xf numFmtId="0" fontId="57" fillId="0" borderId="0" xfId="0" applyFont="1" applyFill="1" applyBorder="1" applyAlignment="1">
      <alignment/>
    </xf>
    <xf numFmtId="0" fontId="57" fillId="0" borderId="0" xfId="0" applyFont="1" applyFill="1" applyBorder="1" applyAlignment="1">
      <alignment horizontal="right"/>
    </xf>
    <xf numFmtId="0" fontId="57" fillId="0" borderId="0" xfId="0" applyFont="1" applyFill="1" applyBorder="1" applyAlignment="1">
      <alignment/>
    </xf>
    <xf numFmtId="0" fontId="57" fillId="33" borderId="0" xfId="0" applyFont="1" applyFill="1" applyBorder="1" applyAlignment="1">
      <alignment/>
    </xf>
    <xf numFmtId="0" fontId="57" fillId="0" borderId="12" xfId="0" applyFont="1" applyFill="1" applyBorder="1" applyAlignment="1">
      <alignment horizontal="left" vertical="top" wrapText="1"/>
    </xf>
    <xf numFmtId="0" fontId="57" fillId="0" borderId="0" xfId="0" applyFont="1" applyFill="1" applyBorder="1" applyAlignment="1">
      <alignment horizontal="left" vertical="top" wrapText="1"/>
    </xf>
    <xf numFmtId="0" fontId="57" fillId="0" borderId="0" xfId="0" applyFont="1" applyFill="1" applyBorder="1" applyAlignment="1" quotePrefix="1">
      <alignment horizontal="left" vertical="top" wrapText="1"/>
    </xf>
    <xf numFmtId="195" fontId="57" fillId="0" borderId="0" xfId="0" applyNumberFormat="1" applyFont="1" applyFill="1" applyAlignment="1">
      <alignment/>
    </xf>
    <xf numFmtId="1" fontId="57" fillId="0" borderId="0" xfId="0" applyNumberFormat="1" applyFont="1" applyFill="1" applyAlignment="1">
      <alignment/>
    </xf>
    <xf numFmtId="0" fontId="57" fillId="0" borderId="0" xfId="0" applyFont="1" applyFill="1" applyAlignment="1">
      <alignment/>
    </xf>
    <xf numFmtId="196" fontId="32" fillId="0" borderId="0" xfId="0" applyNumberFormat="1" applyFont="1" applyFill="1" applyAlignment="1">
      <alignment/>
    </xf>
    <xf numFmtId="195" fontId="57" fillId="0" borderId="0" xfId="0" applyNumberFormat="1" applyFont="1" applyFill="1" applyBorder="1" applyAlignment="1">
      <alignment/>
    </xf>
    <xf numFmtId="1" fontId="57" fillId="0" borderId="0" xfId="0" applyNumberFormat="1" applyFont="1" applyFill="1" applyBorder="1" applyAlignment="1">
      <alignment/>
    </xf>
    <xf numFmtId="0" fontId="57" fillId="33" borderId="0" xfId="0" applyFont="1" applyFill="1" applyAlignment="1">
      <alignment/>
    </xf>
    <xf numFmtId="193" fontId="57" fillId="0" borderId="0" xfId="0" applyNumberFormat="1" applyFont="1" applyFill="1" applyBorder="1" applyAlignment="1">
      <alignment wrapText="1"/>
    </xf>
    <xf numFmtId="0" fontId="57" fillId="0" borderId="0" xfId="0" applyFont="1" applyFill="1" applyBorder="1" applyAlignment="1">
      <alignment vertical="top"/>
    </xf>
    <xf numFmtId="1" fontId="57" fillId="0" borderId="0" xfId="0" applyNumberFormat="1" applyFont="1" applyFill="1" applyBorder="1" applyAlignment="1">
      <alignment/>
    </xf>
    <xf numFmtId="0" fontId="57" fillId="33" borderId="0" xfId="0" applyFont="1" applyFill="1" applyBorder="1" applyAlignment="1">
      <alignment/>
    </xf>
    <xf numFmtId="0" fontId="57" fillId="0" borderId="12" xfId="0" applyFont="1" applyFill="1" applyBorder="1" applyAlignment="1">
      <alignment horizontal="right"/>
    </xf>
    <xf numFmtId="193" fontId="57" fillId="0" borderId="12" xfId="0" applyNumberFormat="1" applyFont="1" applyFill="1" applyBorder="1" applyAlignment="1">
      <alignment/>
    </xf>
    <xf numFmtId="0" fontId="57" fillId="0" borderId="12" xfId="0" applyFont="1" applyFill="1" applyBorder="1" applyAlignment="1">
      <alignment/>
    </xf>
    <xf numFmtId="0" fontId="57" fillId="0" borderId="12" xfId="0" applyFont="1" applyFill="1" applyBorder="1" applyAlignment="1">
      <alignment horizontal="right" wrapText="1"/>
    </xf>
    <xf numFmtId="193" fontId="57" fillId="0" borderId="12" xfId="0" applyNumberFormat="1" applyFont="1" applyFill="1" applyBorder="1" applyAlignment="1">
      <alignment wrapText="1"/>
    </xf>
    <xf numFmtId="196" fontId="57" fillId="0" borderId="0" xfId="0" applyNumberFormat="1" applyFont="1" applyFill="1" applyBorder="1" applyAlignment="1">
      <alignment/>
    </xf>
    <xf numFmtId="193" fontId="57" fillId="0" borderId="0" xfId="0" applyNumberFormat="1" applyFont="1" applyFill="1" applyBorder="1" applyAlignment="1">
      <alignment/>
    </xf>
    <xf numFmtId="195" fontId="57" fillId="33" borderId="0" xfId="0" applyNumberFormat="1" applyFont="1" applyFill="1" applyBorder="1" applyAlignment="1">
      <alignment/>
    </xf>
    <xf numFmtId="196" fontId="57" fillId="33" borderId="0" xfId="0" applyNumberFormat="1" applyFont="1" applyFill="1" applyBorder="1" applyAlignment="1">
      <alignment/>
    </xf>
    <xf numFmtId="193" fontId="57" fillId="0" borderId="0" xfId="0" applyNumberFormat="1" applyFont="1" applyFill="1" applyBorder="1" applyAlignment="1">
      <alignment/>
    </xf>
    <xf numFmtId="1" fontId="57" fillId="33" borderId="0" xfId="0" applyNumberFormat="1" applyFont="1" applyFill="1" applyBorder="1" applyAlignment="1">
      <alignment/>
    </xf>
    <xf numFmtId="1" fontId="57" fillId="33" borderId="0" xfId="0" applyNumberFormat="1" applyFont="1" applyFill="1" applyBorder="1" applyAlignment="1">
      <alignment/>
    </xf>
    <xf numFmtId="0" fontId="32" fillId="0" borderId="0" xfId="0" applyFont="1" applyFill="1" applyAlignment="1">
      <alignment/>
    </xf>
    <xf numFmtId="0" fontId="32" fillId="0" borderId="0" xfId="0" applyFont="1" applyFill="1" applyAlignment="1">
      <alignment/>
    </xf>
    <xf numFmtId="1" fontId="32" fillId="0" borderId="0" xfId="0" applyNumberFormat="1" applyFont="1" applyFill="1" applyAlignment="1">
      <alignment/>
    </xf>
    <xf numFmtId="193" fontId="32" fillId="0" borderId="0" xfId="0" applyNumberFormat="1" applyFont="1" applyFill="1" applyBorder="1" applyAlignment="1">
      <alignment wrapText="1"/>
    </xf>
    <xf numFmtId="0" fontId="57" fillId="33" borderId="0" xfId="0" applyFont="1" applyFill="1" applyBorder="1" applyAlignment="1">
      <alignment horizontal="right" wrapText="1"/>
    </xf>
    <xf numFmtId="0" fontId="57" fillId="0" borderId="0" xfId="0" applyFont="1" applyAlignment="1">
      <alignment/>
    </xf>
    <xf numFmtId="193" fontId="57" fillId="0" borderId="0" xfId="0" applyNumberFormat="1" applyFont="1" applyFill="1" applyAlignment="1">
      <alignment/>
    </xf>
    <xf numFmtId="0" fontId="57" fillId="0" borderId="0" xfId="0" applyFont="1" applyFill="1" applyBorder="1" applyAlignment="1">
      <alignment horizontal="right" vertical="top" wrapText="1"/>
    </xf>
    <xf numFmtId="1" fontId="57" fillId="0" borderId="0" xfId="0" applyNumberFormat="1" applyFont="1" applyFill="1" applyBorder="1" applyAlignment="1">
      <alignment horizontal="left" wrapText="1"/>
    </xf>
    <xf numFmtId="0" fontId="57" fillId="0" borderId="0" xfId="0" applyFont="1" applyFill="1" applyBorder="1" applyAlignment="1">
      <alignment horizontal="left" wrapText="1"/>
    </xf>
    <xf numFmtId="193" fontId="58" fillId="0" borderId="0" xfId="0" applyNumberFormat="1" applyFont="1" applyFill="1" applyBorder="1" applyAlignment="1">
      <alignment/>
    </xf>
    <xf numFmtId="193" fontId="57" fillId="0" borderId="12" xfId="0" applyNumberFormat="1" applyFont="1" applyFill="1" applyBorder="1" applyAlignment="1">
      <alignment/>
    </xf>
    <xf numFmtId="193" fontId="57" fillId="0" borderId="13" xfId="0" applyNumberFormat="1" applyFont="1" applyFill="1" applyBorder="1" applyAlignment="1">
      <alignment/>
    </xf>
    <xf numFmtId="0" fontId="57" fillId="0" borderId="0" xfId="0" applyFont="1" applyBorder="1" applyAlignment="1">
      <alignment/>
    </xf>
    <xf numFmtId="0" fontId="57" fillId="0" borderId="0" xfId="0" applyNumberFormat="1" applyFont="1" applyFill="1" applyBorder="1" applyAlignment="1">
      <alignment/>
    </xf>
    <xf numFmtId="0" fontId="61" fillId="0" borderId="0" xfId="53" applyFont="1" applyFill="1" applyBorder="1" applyAlignment="1">
      <alignment horizontal="left" vertical="top" wrapText="1"/>
    </xf>
    <xf numFmtId="0" fontId="32" fillId="0" borderId="0" xfId="0" applyFont="1" applyFill="1" applyBorder="1" applyAlignment="1">
      <alignment/>
    </xf>
    <xf numFmtId="195" fontId="32" fillId="0" borderId="0" xfId="0" applyNumberFormat="1" applyFont="1" applyFill="1" applyAlignment="1">
      <alignment/>
    </xf>
    <xf numFmtId="196" fontId="32" fillId="0" borderId="0" xfId="0" applyNumberFormat="1" applyFont="1" applyFill="1" applyBorder="1" applyAlignment="1">
      <alignment/>
    </xf>
    <xf numFmtId="0" fontId="56" fillId="0" borderId="10" xfId="0" applyFont="1" applyBorder="1" applyAlignment="1">
      <alignment vertical="top" wrapText="1"/>
    </xf>
    <xf numFmtId="0" fontId="56" fillId="0" borderId="0" xfId="0" applyFont="1" applyBorder="1" applyAlignment="1">
      <alignment vertical="center" wrapText="1"/>
    </xf>
    <xf numFmtId="0" fontId="58" fillId="37" borderId="11" xfId="0" applyFont="1" applyFill="1" applyBorder="1" applyAlignment="1">
      <alignment horizontal="center" textRotation="90" wrapText="1"/>
    </xf>
    <xf numFmtId="0" fontId="0" fillId="37" borderId="0" xfId="0" applyFill="1" applyAlignment="1">
      <alignment/>
    </xf>
    <xf numFmtId="0" fontId="6" fillId="37" borderId="0" xfId="0" applyFont="1" applyFill="1" applyAlignment="1">
      <alignment/>
    </xf>
    <xf numFmtId="0" fontId="0" fillId="0" borderId="14" xfId="0" applyNumberFormat="1" applyFont="1" applyBorder="1" applyAlignment="1">
      <alignment horizontal="center" vertical="center"/>
    </xf>
    <xf numFmtId="0" fontId="0" fillId="0" borderId="14" xfId="0" applyBorder="1" applyAlignment="1">
      <alignment horizontal="center" vertical="center"/>
    </xf>
    <xf numFmtId="0" fontId="0" fillId="0" borderId="0" xfId="0" applyAlignment="1">
      <alignment horizontal="center" vertical="center"/>
    </xf>
    <xf numFmtId="0" fontId="0" fillId="0" borderId="15" xfId="0"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chess.esss.lu.se/enovia/link/ESS-0043389/21308.51166.2048.38293/valid" TargetMode="External" /><Relationship Id="rId2" Type="http://schemas.openxmlformats.org/officeDocument/2006/relationships/hyperlink" Target="https://chess.esss.lu.se/enovia/link/ESS-0043389/21308.51166.2048.38293/valid" TargetMode="External" /><Relationship Id="rId3" Type="http://schemas.openxmlformats.org/officeDocument/2006/relationships/hyperlink" Target="https://chess.esss.lu.se/enovia/link/ESS-0043389/21308.51166.2048.38293/valid" TargetMode="External" /><Relationship Id="rId4" Type="http://schemas.openxmlformats.org/officeDocument/2006/relationships/hyperlink" Target="https://chess.esss.lu.se/enovia/link/ESS-0043389/21308.51166.2048.38293/valid" TargetMode="External" /><Relationship Id="rId5" Type="http://schemas.openxmlformats.org/officeDocument/2006/relationships/hyperlink" Target="https://chess.esss.lu.se/enovia/link/ESS-0043389/21308.51166.2048.38293/valid" TargetMode="External" /><Relationship Id="rId6" Type="http://schemas.openxmlformats.org/officeDocument/2006/relationships/hyperlink" Target="https://chess.esss.lu.se/enovia/link/ESS-0043389/21308.51166.2048.38293/valid" TargetMode="External" /><Relationship Id="rId7" Type="http://schemas.openxmlformats.org/officeDocument/2006/relationships/hyperlink" Target="https://chess.esss.lu.se/enovia/link/ESS-0043389/21308.51166.2048.38293/valid" TargetMode="External" /><Relationship Id="rId8" Type="http://schemas.openxmlformats.org/officeDocument/2006/relationships/hyperlink" Target="https://chess.esss.lu.se/enovia/link/ESS-0043389/21308.51166.2048.38293/valid" TargetMode="External" /><Relationship Id="rId9" Type="http://schemas.openxmlformats.org/officeDocument/2006/relationships/hyperlink" Target="https://chess.esss.lu.se/enovia/link/ESS-0043389/21308.51166.2048.38293/valid" TargetMode="External" /><Relationship Id="rId10" Type="http://schemas.openxmlformats.org/officeDocument/2006/relationships/hyperlink" Target="https://en.wikipedia.org/wiki/Electronic_Personal_Dosimeter" TargetMode="External" /><Relationship Id="rId11" Type="http://schemas.openxmlformats.org/officeDocument/2006/relationships/hyperlink" Target="https://en.wikipedia.org/wiki/Thermoluminescent_dosimeter" TargetMode="External" /><Relationship Id="rId12" Type="http://schemas.openxmlformats.org/officeDocument/2006/relationships/hyperlink" Target="https://chess.esss.lu.se/enovia/link/ESS-0051745/21308.51166.31744.61254/valid" TargetMode="External" /><Relationship Id="rId13" Type="http://schemas.openxmlformats.org/officeDocument/2006/relationships/hyperlink" Target="https://chess.esss.lu.se/enovia/link/ESS-0154142/21308.51166.42752.20245/valid" TargetMode="External" /><Relationship Id="rId14" Type="http://schemas.openxmlformats.org/officeDocument/2006/relationships/vmlDrawing" Target="../drawings/vmlDrawing1.vml" /><Relationship Id="rId1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chess.esss.lu.se/enovia/link/ESS-0051745/21308.51166.31744.61254/valid" TargetMode="External" /><Relationship Id="rId2" Type="http://schemas.openxmlformats.org/officeDocument/2006/relationships/hyperlink" Target="https://chess.esss.lu.se/enovia/link/ESS-0051745/21308.51166.31744.61254/valid" TargetMode="External" /><Relationship Id="rId3" Type="http://schemas.openxmlformats.org/officeDocument/2006/relationships/hyperlink" Target="https://chess.esss.lu.se/enovia/link/ESS-0051745/21308.51166.31744.61254/valid" TargetMode="External" /><Relationship Id="rId4" Type="http://schemas.openxmlformats.org/officeDocument/2006/relationships/hyperlink" Target="https://chess.esss.lu.se/enovia/link/ESS-0051745/21308.51166.31744.61254/valid" TargetMode="External" /><Relationship Id="rId5" Type="http://schemas.openxmlformats.org/officeDocument/2006/relationships/comments" Target="../comments3.xml" /><Relationship Id="rId6" Type="http://schemas.openxmlformats.org/officeDocument/2006/relationships/vmlDrawing" Target="../drawings/vmlDrawing3.vm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3:I63"/>
  <sheetViews>
    <sheetView view="pageLayout" zoomScaleNormal="125" workbookViewId="0" topLeftCell="A1">
      <selection activeCell="D25" sqref="D25"/>
    </sheetView>
  </sheetViews>
  <sheetFormatPr defaultColWidth="8.875" defaultRowHeight="14.25"/>
  <cols>
    <col min="1" max="1" width="3.375" style="1" customWidth="1"/>
    <col min="2" max="2" width="11.00390625" style="1" customWidth="1"/>
    <col min="3" max="3" width="24.625" style="1" customWidth="1"/>
    <col min="4" max="4" width="37.875" style="1" customWidth="1"/>
    <col min="5" max="5" width="4.50390625" style="1" customWidth="1"/>
    <col min="6" max="16384" width="8.875" style="1" customWidth="1"/>
  </cols>
  <sheetData>
    <row r="13" spans="1:9" ht="15" thickBot="1">
      <c r="A13" s="2"/>
      <c r="B13" s="2"/>
      <c r="C13" s="2"/>
      <c r="D13" s="2"/>
      <c r="E13" s="2"/>
      <c r="F13" s="2"/>
      <c r="G13" s="2"/>
      <c r="H13" s="2"/>
      <c r="I13" s="2"/>
    </row>
    <row r="14" spans="1:9" ht="15" thickTop="1">
      <c r="A14" s="92" t="str">
        <f>FirstPrint()</f>
        <v>DM--ID-DEPDDDH09-Common Systems ICD.xls</v>
      </c>
      <c r="B14" s="93"/>
      <c r="C14" s="93"/>
      <c r="D14" s="93"/>
      <c r="E14" s="93"/>
      <c r="F14" s="2"/>
      <c r="G14" s="2"/>
      <c r="H14" s="2"/>
      <c r="I14" s="2"/>
    </row>
    <row r="15" spans="1:9" ht="14.25">
      <c r="A15" s="94"/>
      <c r="B15" s="94"/>
      <c r="C15" s="94"/>
      <c r="D15" s="94"/>
      <c r="E15" s="94"/>
      <c r="F15" s="2"/>
      <c r="G15" s="2"/>
      <c r="H15" s="2"/>
      <c r="I15" s="2"/>
    </row>
    <row r="16" spans="1:9" ht="15" thickBot="1">
      <c r="A16" s="95"/>
      <c r="B16" s="95"/>
      <c r="C16" s="95"/>
      <c r="D16" s="95"/>
      <c r="E16" s="95"/>
      <c r="F16" s="2"/>
      <c r="G16" s="2"/>
      <c r="H16" s="2"/>
      <c r="I16" s="2"/>
    </row>
    <row r="17" spans="6:9" ht="15" thickTop="1">
      <c r="F17" s="2"/>
      <c r="G17" s="2"/>
      <c r="H17" s="2"/>
      <c r="I17" s="2"/>
    </row>
    <row r="18" spans="6:9" ht="14.25">
      <c r="F18" s="2"/>
      <c r="G18" s="2"/>
      <c r="H18" s="2"/>
      <c r="I18" s="2"/>
    </row>
    <row r="19" spans="6:9" ht="14.25">
      <c r="F19" s="2"/>
      <c r="G19" s="2"/>
      <c r="H19" s="2"/>
      <c r="I19" s="2"/>
    </row>
    <row r="20" spans="6:9" ht="14.25">
      <c r="F20" s="2"/>
      <c r="G20" s="2"/>
      <c r="H20" s="2"/>
      <c r="I20" s="2"/>
    </row>
    <row r="23" spans="2:4" ht="14.25">
      <c r="B23" s="3"/>
      <c r="C23" s="4" t="s">
        <v>0</v>
      </c>
      <c r="D23" s="4" t="s">
        <v>1</v>
      </c>
    </row>
    <row r="24" spans="2:4" ht="20.25" customHeight="1">
      <c r="B24" s="4" t="s">
        <v>2</v>
      </c>
      <c r="C24" s="5" t="s">
        <v>712</v>
      </c>
      <c r="D24" s="5" t="s">
        <v>713</v>
      </c>
    </row>
    <row r="25" spans="2:4" ht="140.25">
      <c r="B25" s="4" t="s">
        <v>717</v>
      </c>
      <c r="C25" s="87" t="s">
        <v>718</v>
      </c>
      <c r="D25" s="87" t="s">
        <v>719</v>
      </c>
    </row>
    <row r="26" spans="2:4" ht="20.25" customHeight="1">
      <c r="B26" s="4" t="s">
        <v>3</v>
      </c>
      <c r="C26" s="5" t="s">
        <v>714</v>
      </c>
      <c r="D26" s="5" t="s">
        <v>715</v>
      </c>
    </row>
    <row r="27" spans="2:4" ht="20.25" customHeight="1">
      <c r="B27" s="3"/>
      <c r="C27" s="88"/>
      <c r="D27" s="88"/>
    </row>
    <row r="28" spans="2:4" ht="20.25" customHeight="1">
      <c r="B28" s="3"/>
      <c r="C28" s="88"/>
      <c r="D28" s="88"/>
    </row>
    <row r="29" spans="2:4" ht="20.25" customHeight="1">
      <c r="B29" s="3"/>
      <c r="C29" s="88"/>
      <c r="D29" s="88"/>
    </row>
    <row r="30" spans="2:4" ht="20.25" customHeight="1">
      <c r="B30" s="3"/>
      <c r="C30" s="88"/>
      <c r="D30" s="88"/>
    </row>
    <row r="38" ht="19.5">
      <c r="B38" s="11" t="s">
        <v>124</v>
      </c>
    </row>
    <row r="39" spans="2:3" ht="14.25">
      <c r="B39" s="12" t="s">
        <v>125</v>
      </c>
      <c r="C39" s="12" t="s">
        <v>126</v>
      </c>
    </row>
    <row r="40" spans="2:3" ht="14.25">
      <c r="B40" s="1" t="s">
        <v>28</v>
      </c>
      <c r="C40" s="13" t="s">
        <v>127</v>
      </c>
    </row>
    <row r="41" spans="2:3" ht="14.25">
      <c r="B41" s="1" t="s">
        <v>128</v>
      </c>
      <c r="C41" s="13" t="s">
        <v>129</v>
      </c>
    </row>
    <row r="42" spans="2:3" ht="14.25">
      <c r="B42" s="1" t="s">
        <v>32</v>
      </c>
      <c r="C42" s="1" t="s">
        <v>130</v>
      </c>
    </row>
    <row r="43" spans="2:3" ht="14.25">
      <c r="B43" s="1" t="s">
        <v>131</v>
      </c>
      <c r="C43" s="13" t="s">
        <v>132</v>
      </c>
    </row>
    <row r="44" spans="2:3" ht="14.25">
      <c r="B44" s="1" t="s">
        <v>133</v>
      </c>
      <c r="C44" s="13" t="s">
        <v>134</v>
      </c>
    </row>
    <row r="45" spans="2:3" ht="14.25">
      <c r="B45" s="1" t="s">
        <v>135</v>
      </c>
      <c r="C45" s="1" t="s">
        <v>136</v>
      </c>
    </row>
    <row r="46" spans="2:3" ht="14.25">
      <c r="B46" s="1" t="s">
        <v>137</v>
      </c>
      <c r="C46" s="1" t="s">
        <v>138</v>
      </c>
    </row>
    <row r="47" spans="2:3" ht="14.25">
      <c r="B47" s="1" t="s">
        <v>139</v>
      </c>
      <c r="C47" s="13" t="s">
        <v>140</v>
      </c>
    </row>
    <row r="48" spans="2:3" ht="14.25">
      <c r="B48" s="1" t="s">
        <v>141</v>
      </c>
      <c r="C48" s="13" t="s">
        <v>142</v>
      </c>
    </row>
    <row r="49" spans="2:3" ht="14.25">
      <c r="B49" s="1" t="s">
        <v>143</v>
      </c>
      <c r="C49" s="13" t="s">
        <v>144</v>
      </c>
    </row>
    <row r="50" spans="2:3" ht="14.25">
      <c r="B50" s="1" t="s">
        <v>31</v>
      </c>
      <c r="C50" s="13" t="s">
        <v>145</v>
      </c>
    </row>
    <row r="51" spans="2:3" ht="14.25">
      <c r="B51" s="1" t="s">
        <v>38</v>
      </c>
      <c r="C51" s="13" t="s">
        <v>146</v>
      </c>
    </row>
    <row r="52" spans="2:3" ht="14.25">
      <c r="B52" s="1" t="s">
        <v>11</v>
      </c>
      <c r="C52" s="1" t="s">
        <v>147</v>
      </c>
    </row>
    <row r="53" spans="2:3" ht="14.25">
      <c r="B53" s="1" t="s">
        <v>148</v>
      </c>
      <c r="C53" s="13" t="s">
        <v>149</v>
      </c>
    </row>
    <row r="54" spans="2:3" ht="14.25">
      <c r="B54" s="1" t="s">
        <v>150</v>
      </c>
      <c r="C54" s="13" t="s">
        <v>151</v>
      </c>
    </row>
    <row r="55" spans="2:3" ht="14.25">
      <c r="B55" s="1" t="s">
        <v>152</v>
      </c>
      <c r="C55" s="13" t="s">
        <v>153</v>
      </c>
    </row>
    <row r="56" spans="2:3" ht="14.25">
      <c r="B56" s="1" t="s">
        <v>119</v>
      </c>
      <c r="C56" s="1" t="s">
        <v>154</v>
      </c>
    </row>
    <row r="57" spans="2:3" ht="14.25">
      <c r="B57" s="1" t="s">
        <v>155</v>
      </c>
      <c r="C57" s="1" t="s">
        <v>156</v>
      </c>
    </row>
    <row r="63" ht="14.25">
      <c r="B63" s="13" t="s">
        <v>716</v>
      </c>
    </row>
  </sheetData>
  <sheetProtection/>
  <mergeCells count="1">
    <mergeCell ref="A14:E16"/>
  </mergeCells>
  <hyperlinks>
    <hyperlink ref="C47" r:id="rId1" display="Storm Water"/>
    <hyperlink ref="C48" r:id="rId2" display="Domestic cold-water"/>
    <hyperlink ref="C49" r:id="rId3" display="Waste Water"/>
    <hyperlink ref="C50" r:id="rId4" display="Waste water risk"/>
    <hyperlink ref="C51" r:id="rId5" display="Radiological waste water system"/>
    <hyperlink ref="C44" r:id="rId6" display="Domestic hot-water system"/>
    <hyperlink ref="C43" r:id="rId7" display="Hot Deionized Water"/>
    <hyperlink ref="C41" r:id="rId8" display="District Heating Low temp"/>
    <hyperlink ref="C40" r:id="rId9" display="Cooling Water Low temp"/>
    <hyperlink ref="C54" r:id="rId10" display="Electronic Personal Dosimeter"/>
    <hyperlink ref="C53" r:id="rId11" display="ThermoLuminescent Dosimeter"/>
    <hyperlink ref="C55" r:id="rId12" display="Radiation Environment Monitoring System"/>
    <hyperlink ref="B63" r:id="rId13" display="Review comments are found in ESS-0154142"/>
  </hyperlinks>
  <printOptions/>
  <pageMargins left="0.7000000000000001" right="0.7000000000000001" top="1.18" bottom="0.7500000000000001" header="0.30000000000000004" footer="0.30000000000000004"/>
  <pageSetup horizontalDpi="600" verticalDpi="600" orientation="portrait" paperSize="9" r:id="rId15"/>
  <headerFooter>
    <oddHeader xml:space="preserve">&amp;L&amp;"Tahoma,Bold"&amp;8&amp;G&amp;R&amp;"Tahoma"&amp;8 &amp;B Document Type: &amp;BInterface Description
Document Number: ESS-0145269
Document Date: Sep 26, 2017
Revision: 1(10)
State: Preliminary
Confidentiality Level: Internal
Page: &amp;P of &amp;N </oddHeader>
    <oddFooter>&amp;L&amp;8CHESS Controlled Core Excel Ed: 2
Template Active Date: 18 Sep 2015&amp;C&amp;8Page: &amp;P of &amp;N
&amp;R&amp;8First Sheet
</oddFooter>
  </headerFooter>
  <legacyDrawingHF r:id="rId14"/>
</worksheet>
</file>

<file path=xl/worksheets/sheet2.xml><?xml version="1.0" encoding="utf-8"?>
<worksheet xmlns="http://schemas.openxmlformats.org/spreadsheetml/2006/main" xmlns:r="http://schemas.openxmlformats.org/officeDocument/2006/relationships">
  <sheetPr codeName="Sheet2"/>
  <dimension ref="A1:AH62"/>
  <sheetViews>
    <sheetView zoomScaleSheetLayoutView="100" zoomScalePageLayoutView="130" workbookViewId="0" topLeftCell="A1">
      <pane ySplit="1" topLeftCell="A2" activePane="bottomLeft" state="frozen"/>
      <selection pane="topLeft" activeCell="A1" sqref="A1"/>
      <selection pane="bottomLeft" activeCell="P3" sqref="P3"/>
    </sheetView>
  </sheetViews>
  <sheetFormatPr defaultColWidth="8.875" defaultRowHeight="14.25" outlineLevelRow="1" outlineLevelCol="1"/>
  <cols>
    <col min="1" max="1" width="12.375" style="14" bestFit="1" customWidth="1"/>
    <col min="2" max="2" width="28.50390625" style="14" bestFit="1" customWidth="1"/>
    <col min="3" max="4" width="6.00390625" style="14" customWidth="1" outlineLevel="1"/>
    <col min="5" max="5" width="3.375" style="14" customWidth="1" outlineLevel="1"/>
    <col min="6" max="8" width="6.00390625" style="14" customWidth="1" outlineLevel="1"/>
    <col min="9" max="9" width="3.375" style="14" customWidth="1" outlineLevel="1"/>
    <col min="10" max="10" width="6.00390625" style="14" customWidth="1" outlineLevel="1"/>
    <col min="11" max="12" width="3.375" style="14" customWidth="1" outlineLevel="1"/>
    <col min="13" max="13" width="6.00390625" style="14" customWidth="1" outlineLevel="1"/>
    <col min="14" max="14" width="3.375" style="14" customWidth="1" outlineLevel="1" collapsed="1"/>
    <col min="15" max="15" width="4.75390625" style="90" customWidth="1" outlineLevel="1"/>
    <col min="16" max="16" width="19.375" style="14" customWidth="1" outlineLevel="1"/>
    <col min="17" max="17" width="12.00390625" style="14" customWidth="1" outlineLevel="1"/>
    <col min="18" max="18" width="9.25390625" style="14" customWidth="1" outlineLevel="1"/>
    <col min="19" max="19" width="14.125" style="14" customWidth="1" outlineLevel="1"/>
    <col min="20" max="20" width="10.375" style="17" customWidth="1"/>
    <col min="21" max="21" width="11.00390625" style="14" customWidth="1"/>
    <col min="22" max="22" width="10.125" style="14" customWidth="1"/>
    <col min="23" max="23" width="12.25390625" style="14" bestFit="1" customWidth="1"/>
    <col min="24" max="16384" width="8.875" style="14" customWidth="1"/>
  </cols>
  <sheetData>
    <row r="1" spans="1:24" s="28" customFormat="1" ht="111.75" customHeight="1">
      <c r="A1" s="10" t="s">
        <v>120</v>
      </c>
      <c r="B1" s="10" t="s">
        <v>121</v>
      </c>
      <c r="C1" s="27" t="s">
        <v>127</v>
      </c>
      <c r="D1" s="27" t="s">
        <v>129</v>
      </c>
      <c r="E1" s="27" t="s">
        <v>130</v>
      </c>
      <c r="F1" s="27" t="s">
        <v>132</v>
      </c>
      <c r="G1" s="27" t="s">
        <v>171</v>
      </c>
      <c r="H1" s="27" t="s">
        <v>136</v>
      </c>
      <c r="I1" s="27" t="s">
        <v>167</v>
      </c>
      <c r="J1" s="27" t="s">
        <v>168</v>
      </c>
      <c r="K1" s="27" t="s">
        <v>144</v>
      </c>
      <c r="L1" s="27" t="s">
        <v>169</v>
      </c>
      <c r="M1" s="27" t="s">
        <v>170</v>
      </c>
      <c r="N1" s="27" t="s">
        <v>208</v>
      </c>
      <c r="O1" s="89" t="s">
        <v>720</v>
      </c>
      <c r="P1" s="10" t="s">
        <v>157</v>
      </c>
      <c r="Q1" s="10" t="s">
        <v>12</v>
      </c>
      <c r="R1" s="10" t="s">
        <v>13</v>
      </c>
      <c r="S1" s="10" t="s">
        <v>14</v>
      </c>
      <c r="T1" s="16" t="s">
        <v>682</v>
      </c>
      <c r="U1" s="10" t="s">
        <v>7</v>
      </c>
      <c r="V1" s="10" t="s">
        <v>8</v>
      </c>
      <c r="W1" s="10" t="s">
        <v>209</v>
      </c>
      <c r="X1" s="27"/>
    </row>
    <row r="2" spans="1:23" ht="15" customHeight="1" outlineLevel="1">
      <c r="A2" s="14" t="s">
        <v>123</v>
      </c>
      <c r="B2" s="14" t="s">
        <v>625</v>
      </c>
      <c r="C2" s="14" t="s">
        <v>21</v>
      </c>
      <c r="D2" s="14" t="s">
        <v>21</v>
      </c>
      <c r="E2" s="14" t="s">
        <v>21</v>
      </c>
      <c r="F2" s="14" t="s">
        <v>21</v>
      </c>
      <c r="G2" s="14" t="s">
        <v>21</v>
      </c>
      <c r="H2" s="14" t="s">
        <v>21</v>
      </c>
      <c r="I2" s="14" t="s">
        <v>21</v>
      </c>
      <c r="J2" s="14" t="s">
        <v>21</v>
      </c>
      <c r="K2" s="14" t="s">
        <v>21</v>
      </c>
      <c r="L2" s="14" t="s">
        <v>22</v>
      </c>
      <c r="M2" s="14" t="s">
        <v>21</v>
      </c>
      <c r="N2" s="14" t="s">
        <v>21</v>
      </c>
      <c r="O2" s="90" t="s">
        <v>21</v>
      </c>
      <c r="P2" s="24" t="s">
        <v>159</v>
      </c>
      <c r="Q2" s="14" t="s">
        <v>160</v>
      </c>
      <c r="R2" s="24" t="s">
        <v>161</v>
      </c>
      <c r="S2" s="24" t="s">
        <v>161</v>
      </c>
      <c r="T2" s="17">
        <v>230</v>
      </c>
      <c r="U2" s="14">
        <f>SUM('Equipment specfics'!N2:N6)</f>
        <v>15</v>
      </c>
      <c r="V2" s="14">
        <f>SUM('Equipment specfics'!O2:O6)</f>
        <v>2</v>
      </c>
      <c r="W2" s="14" t="s">
        <v>327</v>
      </c>
    </row>
    <row r="3" spans="1:23" ht="14.25" outlineLevel="1">
      <c r="A3" s="14" t="s">
        <v>164</v>
      </c>
      <c r="B3" s="14" t="s">
        <v>624</v>
      </c>
      <c r="C3" s="14" t="s">
        <v>21</v>
      </c>
      <c r="D3" s="14" t="s">
        <v>21</v>
      </c>
      <c r="E3" s="14" t="s">
        <v>21</v>
      </c>
      <c r="F3" s="14" t="s">
        <v>21</v>
      </c>
      <c r="G3" s="14" t="s">
        <v>21</v>
      </c>
      <c r="H3" s="14" t="s">
        <v>22</v>
      </c>
      <c r="I3" s="14" t="s">
        <v>21</v>
      </c>
      <c r="J3" s="14" t="s">
        <v>21</v>
      </c>
      <c r="K3" s="14" t="s">
        <v>21</v>
      </c>
      <c r="L3" s="14" t="s">
        <v>21</v>
      </c>
      <c r="M3" s="14" t="s">
        <v>21</v>
      </c>
      <c r="N3" s="14" t="s">
        <v>21</v>
      </c>
      <c r="O3" s="90" t="s">
        <v>21</v>
      </c>
      <c r="P3" s="21" t="s">
        <v>473</v>
      </c>
      <c r="Q3" s="14" t="s">
        <v>283</v>
      </c>
      <c r="R3" s="21" t="s">
        <v>473</v>
      </c>
      <c r="S3" s="22" t="s">
        <v>29</v>
      </c>
      <c r="T3" s="17" t="s">
        <v>537</v>
      </c>
      <c r="U3" s="14">
        <f>SUM('Equipment specfics'!N7:N14)</f>
        <v>15.5</v>
      </c>
      <c r="V3" s="14">
        <f>SUM('Equipment specfics'!O7:O14)</f>
        <v>11.5</v>
      </c>
      <c r="W3" s="14" t="s">
        <v>326</v>
      </c>
    </row>
    <row r="4" spans="1:23" ht="14.25" outlineLevel="1">
      <c r="A4" s="14" t="s">
        <v>162</v>
      </c>
      <c r="B4" s="14" t="s">
        <v>282</v>
      </c>
      <c r="C4" s="14" t="s">
        <v>21</v>
      </c>
      <c r="D4" s="14" t="s">
        <v>21</v>
      </c>
      <c r="E4" s="14" t="s">
        <v>21</v>
      </c>
      <c r="F4" s="14" t="s">
        <v>21</v>
      </c>
      <c r="G4" s="14" t="s">
        <v>21</v>
      </c>
      <c r="H4" s="14" t="s">
        <v>21</v>
      </c>
      <c r="I4" s="14" t="s">
        <v>21</v>
      </c>
      <c r="J4" s="14" t="s">
        <v>21</v>
      </c>
      <c r="K4" s="14" t="s">
        <v>21</v>
      </c>
      <c r="L4" s="14" t="s">
        <v>22</v>
      </c>
      <c r="M4" s="14" t="s">
        <v>21</v>
      </c>
      <c r="N4" s="14" t="s">
        <v>21</v>
      </c>
      <c r="O4" s="90" t="s">
        <v>721</v>
      </c>
      <c r="P4" s="22" t="s">
        <v>29</v>
      </c>
      <c r="Q4" s="14" t="s">
        <v>30</v>
      </c>
      <c r="R4" s="22" t="s">
        <v>29</v>
      </c>
      <c r="S4" s="22" t="s">
        <v>29</v>
      </c>
      <c r="T4" s="17">
        <v>230</v>
      </c>
      <c r="U4" s="14">
        <f>SUM('Equipment specfics'!N15:N17)</f>
        <v>0.5</v>
      </c>
      <c r="V4" s="14">
        <f>SUM('Equipment specfics'!O15:O17)</f>
        <v>0.5</v>
      </c>
      <c r="W4" s="14" t="s">
        <v>357</v>
      </c>
    </row>
    <row r="5" spans="1:23" ht="14.25" outlineLevel="1">
      <c r="A5" s="14" t="s">
        <v>538</v>
      </c>
      <c r="B5" s="14" t="s">
        <v>626</v>
      </c>
      <c r="C5" s="14" t="s">
        <v>21</v>
      </c>
      <c r="D5" s="14" t="s">
        <v>21</v>
      </c>
      <c r="E5" s="14" t="s">
        <v>21</v>
      </c>
      <c r="F5" s="14" t="s">
        <v>21</v>
      </c>
      <c r="G5" s="14" t="s">
        <v>21</v>
      </c>
      <c r="H5" s="14" t="s">
        <v>22</v>
      </c>
      <c r="I5" s="14" t="s">
        <v>22</v>
      </c>
      <c r="J5" s="14" t="s">
        <v>21</v>
      </c>
      <c r="K5" s="14" t="s">
        <v>21</v>
      </c>
      <c r="L5" s="14" t="s">
        <v>21</v>
      </c>
      <c r="M5" s="14" t="s">
        <v>21</v>
      </c>
      <c r="N5" s="14" t="s">
        <v>21</v>
      </c>
      <c r="O5" s="90" t="s">
        <v>21</v>
      </c>
      <c r="P5" s="14" t="s">
        <v>336</v>
      </c>
      <c r="Q5" s="14" t="s">
        <v>160</v>
      </c>
      <c r="R5" s="14" t="s">
        <v>336</v>
      </c>
      <c r="S5" s="14" t="s">
        <v>336</v>
      </c>
      <c r="T5" s="17" t="s">
        <v>537</v>
      </c>
      <c r="U5" s="14">
        <f>SUM('Equipment specfics'!N18:N39)</f>
        <v>131</v>
      </c>
      <c r="V5" s="14">
        <f>SUM('Equipment specfics'!O18:O39)</f>
        <v>55</v>
      </c>
      <c r="W5" s="14" t="s">
        <v>681</v>
      </c>
    </row>
    <row r="6" spans="1:23" ht="14.25" outlineLevel="1">
      <c r="A6" s="14" t="s">
        <v>166</v>
      </c>
      <c r="B6" s="14" t="s">
        <v>627</v>
      </c>
      <c r="C6" s="14" t="s">
        <v>21</v>
      </c>
      <c r="D6" s="14" t="s">
        <v>21</v>
      </c>
      <c r="E6" s="14" t="s">
        <v>21</v>
      </c>
      <c r="F6" s="14" t="s">
        <v>21</v>
      </c>
      <c r="G6" s="14" t="s">
        <v>21</v>
      </c>
      <c r="H6" s="14" t="s">
        <v>21</v>
      </c>
      <c r="I6" s="14" t="s">
        <v>21</v>
      </c>
      <c r="J6" s="14" t="s">
        <v>21</v>
      </c>
      <c r="K6" s="14" t="s">
        <v>21</v>
      </c>
      <c r="L6" s="14" t="s">
        <v>21</v>
      </c>
      <c r="M6" s="14" t="s">
        <v>22</v>
      </c>
      <c r="N6" s="14" t="s">
        <v>22</v>
      </c>
      <c r="O6" s="90" t="s">
        <v>21</v>
      </c>
      <c r="P6" s="21" t="s">
        <v>473</v>
      </c>
      <c r="Q6" s="14" t="s">
        <v>283</v>
      </c>
      <c r="R6" s="21" t="s">
        <v>473</v>
      </c>
      <c r="S6" s="15" t="s">
        <v>36</v>
      </c>
      <c r="T6" s="17" t="s">
        <v>537</v>
      </c>
      <c r="U6" s="14">
        <f>SUM('Equipment specfics'!N40:N46)</f>
        <v>12.7</v>
      </c>
      <c r="V6" s="14">
        <f>SUM('Equipment specfics'!O40:O46)</f>
        <v>6.1</v>
      </c>
      <c r="W6" s="14" t="s">
        <v>326</v>
      </c>
    </row>
    <row r="7" spans="1:23" s="19" customFormat="1" ht="15.75">
      <c r="A7" s="19" t="s">
        <v>173</v>
      </c>
      <c r="B7" s="19" t="s">
        <v>628</v>
      </c>
      <c r="C7" s="19" t="s">
        <v>21</v>
      </c>
      <c r="D7" s="19" t="s">
        <v>21</v>
      </c>
      <c r="E7" s="19" t="s">
        <v>22</v>
      </c>
      <c r="F7" s="19" t="s">
        <v>21</v>
      </c>
      <c r="G7" s="19" t="s">
        <v>21</v>
      </c>
      <c r="H7" s="19" t="s">
        <v>22</v>
      </c>
      <c r="I7" s="19" t="s">
        <v>21</v>
      </c>
      <c r="J7" s="19" t="s">
        <v>21</v>
      </c>
      <c r="K7" s="19" t="s">
        <v>21</v>
      </c>
      <c r="L7" s="19" t="s">
        <v>21</v>
      </c>
      <c r="M7" s="19" t="s">
        <v>22</v>
      </c>
      <c r="N7" s="19" t="s">
        <v>22</v>
      </c>
      <c r="O7" s="91" t="s">
        <v>21</v>
      </c>
      <c r="P7" s="25" t="s">
        <v>473</v>
      </c>
      <c r="Q7" s="19" t="s">
        <v>283</v>
      </c>
      <c r="R7" s="25" t="s">
        <v>473</v>
      </c>
      <c r="S7" s="23" t="s">
        <v>29</v>
      </c>
      <c r="T7" s="17" t="s">
        <v>537</v>
      </c>
      <c r="U7" s="20">
        <f>SUM('Equipment specfics'!N48:N71)</f>
        <v>55</v>
      </c>
      <c r="V7" s="20">
        <f>SUM('Equipment specfics'!O48:O71)</f>
        <v>22</v>
      </c>
      <c r="W7" s="19" t="s">
        <v>326</v>
      </c>
    </row>
    <row r="8" spans="1:23" ht="15.75" outlineLevel="1" collapsed="1">
      <c r="A8" s="14" t="s">
        <v>177</v>
      </c>
      <c r="B8" s="14" t="s">
        <v>178</v>
      </c>
      <c r="C8" s="14" t="s">
        <v>21</v>
      </c>
      <c r="D8" s="14" t="s">
        <v>21</v>
      </c>
      <c r="E8" s="14" t="s">
        <v>22</v>
      </c>
      <c r="F8" s="14" t="s">
        <v>21</v>
      </c>
      <c r="G8" s="14" t="s">
        <v>21</v>
      </c>
      <c r="H8" s="14" t="s">
        <v>22</v>
      </c>
      <c r="I8" s="14" t="s">
        <v>21</v>
      </c>
      <c r="J8" s="14" t="s">
        <v>21</v>
      </c>
      <c r="K8" s="14" t="s">
        <v>21</v>
      </c>
      <c r="L8" s="14" t="s">
        <v>21</v>
      </c>
      <c r="M8" s="14" t="s">
        <v>22</v>
      </c>
      <c r="N8" s="14" t="s">
        <v>21</v>
      </c>
      <c r="O8" s="90" t="s">
        <v>21</v>
      </c>
      <c r="P8" s="21" t="s">
        <v>473</v>
      </c>
      <c r="Q8" s="14" t="s">
        <v>283</v>
      </c>
      <c r="R8" s="21" t="s">
        <v>473</v>
      </c>
      <c r="S8" s="21" t="s">
        <v>473</v>
      </c>
      <c r="T8" s="6">
        <v>230</v>
      </c>
      <c r="U8" s="8">
        <f>SUM('Equipment specfics'!R72:R83)</f>
        <v>0</v>
      </c>
      <c r="V8" s="8">
        <f>SUM('Equipment specfics'!S72:S83)</f>
        <v>0</v>
      </c>
      <c r="W8" s="7" t="s">
        <v>326</v>
      </c>
    </row>
    <row r="9" spans="1:23" ht="15.75">
      <c r="A9" s="14" t="s">
        <v>179</v>
      </c>
      <c r="B9" s="14" t="s">
        <v>629</v>
      </c>
      <c r="C9" s="14" t="s">
        <v>21</v>
      </c>
      <c r="D9" s="14" t="s">
        <v>21</v>
      </c>
      <c r="E9" s="14" t="s">
        <v>22</v>
      </c>
      <c r="F9" s="14" t="s">
        <v>21</v>
      </c>
      <c r="G9" s="14" t="s">
        <v>21</v>
      </c>
      <c r="H9" s="14" t="s">
        <v>21</v>
      </c>
      <c r="I9" s="14" t="s">
        <v>21</v>
      </c>
      <c r="J9" s="14" t="s">
        <v>21</v>
      </c>
      <c r="K9" s="14" t="s">
        <v>21</v>
      </c>
      <c r="L9" s="14" t="s">
        <v>21</v>
      </c>
      <c r="M9" s="14" t="s">
        <v>22</v>
      </c>
      <c r="N9" s="14" t="s">
        <v>21</v>
      </c>
      <c r="O9" s="90" t="s">
        <v>22</v>
      </c>
      <c r="P9" s="22" t="s">
        <v>29</v>
      </c>
      <c r="Q9" s="14" t="s">
        <v>30</v>
      </c>
      <c r="R9" s="15" t="s">
        <v>36</v>
      </c>
      <c r="S9" s="22" t="s">
        <v>29</v>
      </c>
      <c r="T9" s="17" t="s">
        <v>537</v>
      </c>
      <c r="U9" s="9">
        <f>SUM('Equipment specfics'!N84:N99)</f>
        <v>125.2</v>
      </c>
      <c r="V9" s="26">
        <f>SUM('Equipment specfics'!O84:O99)</f>
        <v>83.2</v>
      </c>
      <c r="W9" s="7" t="s">
        <v>326</v>
      </c>
    </row>
    <row r="10" spans="1:23" ht="14.25" outlineLevel="1">
      <c r="A10" s="14" t="s">
        <v>180</v>
      </c>
      <c r="B10" s="14" t="s">
        <v>630</v>
      </c>
      <c r="C10" s="14" t="s">
        <v>21</v>
      </c>
      <c r="D10" s="14" t="s">
        <v>21</v>
      </c>
      <c r="E10" s="14" t="s">
        <v>21</v>
      </c>
      <c r="F10" s="14" t="s">
        <v>21</v>
      </c>
      <c r="G10" s="14" t="s">
        <v>21</v>
      </c>
      <c r="H10" s="14" t="s">
        <v>21</v>
      </c>
      <c r="I10" s="14" t="s">
        <v>21</v>
      </c>
      <c r="J10" s="14" t="s">
        <v>21</v>
      </c>
      <c r="K10" s="14" t="s">
        <v>21</v>
      </c>
      <c r="L10" s="14" t="s">
        <v>21</v>
      </c>
      <c r="M10" s="14" t="s">
        <v>21</v>
      </c>
      <c r="N10" s="14" t="s">
        <v>21</v>
      </c>
      <c r="O10" s="90" t="s">
        <v>721</v>
      </c>
      <c r="P10" s="22" t="s">
        <v>29</v>
      </c>
      <c r="Q10" s="14" t="s">
        <v>30</v>
      </c>
      <c r="R10" s="22" t="s">
        <v>29</v>
      </c>
      <c r="S10" s="22" t="s">
        <v>29</v>
      </c>
      <c r="T10" s="17">
        <v>230</v>
      </c>
      <c r="U10" s="14">
        <f>SUM('Equipment specfics'!N100)</f>
        <v>0</v>
      </c>
      <c r="V10" s="14">
        <f>SUM('Equipment specfics'!O100)</f>
        <v>0</v>
      </c>
      <c r="W10" s="14" t="s">
        <v>357</v>
      </c>
    </row>
    <row r="11" spans="1:23" ht="15.75" outlineLevel="1">
      <c r="A11" s="14" t="s">
        <v>182</v>
      </c>
      <c r="B11" s="14" t="s">
        <v>631</v>
      </c>
      <c r="C11" s="14" t="s">
        <v>21</v>
      </c>
      <c r="D11" s="14" t="s">
        <v>21</v>
      </c>
      <c r="E11" s="14" t="s">
        <v>22</v>
      </c>
      <c r="F11" s="14" t="s">
        <v>22</v>
      </c>
      <c r="G11" s="14" t="s">
        <v>21</v>
      </c>
      <c r="H11" s="14" t="s">
        <v>21</v>
      </c>
      <c r="I11" s="14" t="s">
        <v>21</v>
      </c>
      <c r="J11" s="14" t="s">
        <v>21</v>
      </c>
      <c r="K11" s="14" t="s">
        <v>21</v>
      </c>
      <c r="L11" s="14" t="s">
        <v>21</v>
      </c>
      <c r="M11" s="14" t="s">
        <v>22</v>
      </c>
      <c r="N11" s="14" t="s">
        <v>21</v>
      </c>
      <c r="O11" s="90" t="s">
        <v>21</v>
      </c>
      <c r="P11" s="22" t="s">
        <v>29</v>
      </c>
      <c r="Q11" s="14" t="s">
        <v>30</v>
      </c>
      <c r="R11" s="22" t="s">
        <v>29</v>
      </c>
      <c r="S11" s="22" t="s">
        <v>29</v>
      </c>
      <c r="T11" s="6">
        <v>230</v>
      </c>
      <c r="U11" s="9">
        <f>SUM('Equipment specfics'!N101:N106)</f>
        <v>0.5</v>
      </c>
      <c r="V11" s="26">
        <f>SUM('Equipment specfics'!O101:O106)</f>
        <v>0.2</v>
      </c>
      <c r="W11" s="7" t="s">
        <v>327</v>
      </c>
    </row>
    <row r="12" spans="1:34" ht="15.75">
      <c r="A12" s="14" t="s">
        <v>184</v>
      </c>
      <c r="B12" s="14" t="s">
        <v>632</v>
      </c>
      <c r="C12" s="14" t="s">
        <v>21</v>
      </c>
      <c r="D12" s="14" t="s">
        <v>21</v>
      </c>
      <c r="E12" s="14" t="s">
        <v>22</v>
      </c>
      <c r="F12" s="14" t="s">
        <v>22</v>
      </c>
      <c r="G12" s="14" t="s">
        <v>21</v>
      </c>
      <c r="H12" s="14" t="s">
        <v>22</v>
      </c>
      <c r="I12" s="14" t="s">
        <v>21</v>
      </c>
      <c r="J12" s="14" t="s">
        <v>21</v>
      </c>
      <c r="K12" s="14" t="s">
        <v>21</v>
      </c>
      <c r="L12" s="14" t="s">
        <v>21</v>
      </c>
      <c r="M12" s="14" t="s">
        <v>22</v>
      </c>
      <c r="N12" s="14" t="s">
        <v>22</v>
      </c>
      <c r="O12" s="90" t="s">
        <v>22</v>
      </c>
      <c r="P12" s="22" t="s">
        <v>29</v>
      </c>
      <c r="Q12" s="14" t="s">
        <v>30</v>
      </c>
      <c r="R12" s="15" t="s">
        <v>36</v>
      </c>
      <c r="S12" s="22" t="s">
        <v>29</v>
      </c>
      <c r="T12" s="6">
        <v>230</v>
      </c>
      <c r="U12" s="8">
        <f>SUM('Equipment specfics'!N107:N128)</f>
        <v>15.5</v>
      </c>
      <c r="V12" s="8">
        <f>SUM('Equipment specfics'!O107:O128)</f>
        <v>2.5</v>
      </c>
      <c r="W12" s="7" t="s">
        <v>326</v>
      </c>
      <c r="X12" s="7"/>
      <c r="Y12" s="7"/>
      <c r="Z12" s="7"/>
      <c r="AA12" s="7"/>
      <c r="AB12" s="7"/>
      <c r="AC12" s="7"/>
      <c r="AD12" s="7"/>
      <c r="AE12" s="7"/>
      <c r="AF12" s="7"/>
      <c r="AG12" s="7"/>
      <c r="AH12" s="7"/>
    </row>
    <row r="13" spans="1:23" ht="14.25">
      <c r="A13" s="14" t="s">
        <v>188</v>
      </c>
      <c r="B13" s="14" t="s">
        <v>189</v>
      </c>
      <c r="C13" s="14" t="s">
        <v>21</v>
      </c>
      <c r="D13" s="14" t="s">
        <v>21</v>
      </c>
      <c r="E13" s="14" t="s">
        <v>21</v>
      </c>
      <c r="F13" s="14" t="s">
        <v>21</v>
      </c>
      <c r="G13" s="14" t="s">
        <v>21</v>
      </c>
      <c r="H13" s="14" t="s">
        <v>21</v>
      </c>
      <c r="I13" s="14" t="s">
        <v>21</v>
      </c>
      <c r="J13" s="14" t="s">
        <v>21</v>
      </c>
      <c r="K13" s="14" t="s">
        <v>21</v>
      </c>
      <c r="L13" s="14" t="s">
        <v>21</v>
      </c>
      <c r="M13" s="14" t="s">
        <v>21</v>
      </c>
      <c r="N13" s="14" t="s">
        <v>21</v>
      </c>
      <c r="O13" s="90" t="s">
        <v>22</v>
      </c>
      <c r="P13" s="22" t="s">
        <v>29</v>
      </c>
      <c r="Q13" s="14" t="s">
        <v>30</v>
      </c>
      <c r="R13" s="15" t="s">
        <v>36</v>
      </c>
      <c r="S13" s="15" t="s">
        <v>36</v>
      </c>
      <c r="T13" s="17">
        <v>230</v>
      </c>
      <c r="U13" s="14">
        <f>SUM('Equipment specfics'!N129)</f>
        <v>0</v>
      </c>
      <c r="V13" s="14">
        <f>SUM('Equipment specfics'!O129)</f>
        <v>0</v>
      </c>
      <c r="W13" s="14" t="s">
        <v>357</v>
      </c>
    </row>
    <row r="14" spans="1:23" ht="15.75" outlineLevel="1">
      <c r="A14" s="14" t="s">
        <v>190</v>
      </c>
      <c r="B14" s="14" t="s">
        <v>47</v>
      </c>
      <c r="C14" s="14" t="s">
        <v>21</v>
      </c>
      <c r="D14" s="14" t="s">
        <v>21</v>
      </c>
      <c r="E14" s="14" t="s">
        <v>22</v>
      </c>
      <c r="F14" s="14" t="s">
        <v>22</v>
      </c>
      <c r="G14" s="14" t="s">
        <v>21</v>
      </c>
      <c r="H14" s="14" t="s">
        <v>22</v>
      </c>
      <c r="I14" s="14" t="s">
        <v>21</v>
      </c>
      <c r="J14" s="14" t="s">
        <v>21</v>
      </c>
      <c r="K14" s="14" t="s">
        <v>21</v>
      </c>
      <c r="L14" s="14" t="s">
        <v>22</v>
      </c>
      <c r="M14" s="14" t="s">
        <v>21</v>
      </c>
      <c r="N14" s="14" t="s">
        <v>22</v>
      </c>
      <c r="O14" s="90" t="s">
        <v>22</v>
      </c>
      <c r="P14" s="22" t="s">
        <v>29</v>
      </c>
      <c r="Q14" s="14" t="s">
        <v>30</v>
      </c>
      <c r="R14" s="22" t="s">
        <v>29</v>
      </c>
      <c r="S14" s="22" t="s">
        <v>29</v>
      </c>
      <c r="T14" s="17" t="s">
        <v>537</v>
      </c>
      <c r="U14" s="8">
        <f>SUM('Equipment specfics'!N130:N162)</f>
        <v>54.400000000000006</v>
      </c>
      <c r="V14" s="8">
        <f>SUM('Equipment specfics'!O130:O162)</f>
        <v>17.4</v>
      </c>
      <c r="W14" s="7" t="s">
        <v>357</v>
      </c>
    </row>
    <row r="15" spans="1:23" ht="15" customHeight="1">
      <c r="A15" s="14" t="s">
        <v>191</v>
      </c>
      <c r="B15" s="14" t="s">
        <v>203</v>
      </c>
      <c r="C15" s="14" t="s">
        <v>21</v>
      </c>
      <c r="D15" s="14" t="s">
        <v>21</v>
      </c>
      <c r="E15" s="14" t="s">
        <v>21</v>
      </c>
      <c r="F15" s="14" t="s">
        <v>21</v>
      </c>
      <c r="G15" s="14" t="s">
        <v>21</v>
      </c>
      <c r="H15" s="14" t="s">
        <v>21</v>
      </c>
      <c r="I15" s="14" t="s">
        <v>21</v>
      </c>
      <c r="J15" s="14" t="s">
        <v>21</v>
      </c>
      <c r="K15" s="14" t="s">
        <v>21</v>
      </c>
      <c r="L15" s="14" t="s">
        <v>22</v>
      </c>
      <c r="M15" s="14" t="s">
        <v>21</v>
      </c>
      <c r="N15" s="14" t="s">
        <v>21</v>
      </c>
      <c r="O15" s="90" t="s">
        <v>721</v>
      </c>
      <c r="P15" s="22" t="s">
        <v>29</v>
      </c>
      <c r="Q15" s="14" t="s">
        <v>30</v>
      </c>
      <c r="R15" s="22" t="s">
        <v>29</v>
      </c>
      <c r="S15" s="22" t="s">
        <v>29</v>
      </c>
      <c r="T15" s="17">
        <v>230</v>
      </c>
      <c r="U15" s="14">
        <f>SUM('Equipment specfics'!N163:N165)</f>
        <v>0</v>
      </c>
      <c r="V15" s="14">
        <f>SUM('Equipment specfics'!O163:O165)</f>
        <v>0</v>
      </c>
      <c r="W15" s="14" t="s">
        <v>357</v>
      </c>
    </row>
    <row r="16" spans="1:23" ht="15.75">
      <c r="A16" s="14" t="s">
        <v>192</v>
      </c>
      <c r="B16" s="35" t="s">
        <v>726</v>
      </c>
      <c r="C16" s="14" t="s">
        <v>21</v>
      </c>
      <c r="D16" s="14" t="s">
        <v>21</v>
      </c>
      <c r="E16" s="14" t="s">
        <v>21</v>
      </c>
      <c r="F16" s="14" t="s">
        <v>21</v>
      </c>
      <c r="G16" s="14" t="s">
        <v>21</v>
      </c>
      <c r="H16" s="14" t="s">
        <v>21</v>
      </c>
      <c r="I16" s="14" t="s">
        <v>21</v>
      </c>
      <c r="J16" s="14" t="s">
        <v>21</v>
      </c>
      <c r="K16" s="14" t="s">
        <v>21</v>
      </c>
      <c r="L16" s="14" t="s">
        <v>21</v>
      </c>
      <c r="M16" s="14" t="s">
        <v>21</v>
      </c>
      <c r="N16" s="14" t="s">
        <v>22</v>
      </c>
      <c r="O16" s="90" t="s">
        <v>721</v>
      </c>
      <c r="P16" s="22" t="s">
        <v>29</v>
      </c>
      <c r="Q16" s="14" t="s">
        <v>30</v>
      </c>
      <c r="R16" s="22" t="s">
        <v>29</v>
      </c>
      <c r="S16" s="22" t="s">
        <v>29</v>
      </c>
      <c r="T16" s="17">
        <v>230</v>
      </c>
      <c r="U16" s="14">
        <f>SUM('Equipment specfics'!N166:N168)</f>
        <v>1</v>
      </c>
      <c r="V16" s="14">
        <f>SUM('Equipment specfics'!O166:O168)</f>
        <v>0.2</v>
      </c>
      <c r="W16" s="14" t="s">
        <v>357</v>
      </c>
    </row>
    <row r="17" spans="1:25" ht="15.75">
      <c r="A17" s="14" t="s">
        <v>193</v>
      </c>
      <c r="B17" s="14" t="s">
        <v>211</v>
      </c>
      <c r="C17" s="14" t="s">
        <v>21</v>
      </c>
      <c r="D17" s="14" t="s">
        <v>21</v>
      </c>
      <c r="E17" s="14" t="s">
        <v>22</v>
      </c>
      <c r="F17" s="14" t="s">
        <v>22</v>
      </c>
      <c r="G17" s="14" t="s">
        <v>22</v>
      </c>
      <c r="H17" s="14" t="s">
        <v>22</v>
      </c>
      <c r="I17" s="14" t="s">
        <v>21</v>
      </c>
      <c r="J17" s="14" t="s">
        <v>22</v>
      </c>
      <c r="K17" s="14" t="s">
        <v>21</v>
      </c>
      <c r="L17" s="14" t="s">
        <v>22</v>
      </c>
      <c r="M17" s="14" t="s">
        <v>22</v>
      </c>
      <c r="N17" s="14" t="s">
        <v>22</v>
      </c>
      <c r="O17" s="90" t="s">
        <v>21</v>
      </c>
      <c r="P17" s="22" t="s">
        <v>29</v>
      </c>
      <c r="Q17" s="14" t="s">
        <v>30</v>
      </c>
      <c r="R17" s="22" t="s">
        <v>29</v>
      </c>
      <c r="S17" s="22" t="s">
        <v>29</v>
      </c>
      <c r="T17" s="6">
        <v>230</v>
      </c>
      <c r="U17" s="9">
        <f>SUM('Equipment specfics'!N169:N181)</f>
        <v>13.1</v>
      </c>
      <c r="V17" s="26">
        <f>SUM('Equipment specfics'!O169:O181)</f>
        <v>12.4</v>
      </c>
      <c r="W17" s="7" t="s">
        <v>17</v>
      </c>
      <c r="X17" s="7"/>
      <c r="Y17" s="7"/>
    </row>
    <row r="18" spans="1:23" ht="14.25">
      <c r="A18" s="18" t="s">
        <v>194</v>
      </c>
      <c r="B18" s="18" t="s">
        <v>634</v>
      </c>
      <c r="C18" s="14" t="s">
        <v>21</v>
      </c>
      <c r="D18" s="14" t="s">
        <v>21</v>
      </c>
      <c r="E18" s="14" t="s">
        <v>21</v>
      </c>
      <c r="F18" s="14" t="s">
        <v>21</v>
      </c>
      <c r="G18" s="14" t="s">
        <v>21</v>
      </c>
      <c r="H18" s="14" t="s">
        <v>21</v>
      </c>
      <c r="I18" s="14" t="s">
        <v>21</v>
      </c>
      <c r="J18" s="14" t="s">
        <v>21</v>
      </c>
      <c r="K18" s="14" t="s">
        <v>21</v>
      </c>
      <c r="L18" s="14" t="s">
        <v>21</v>
      </c>
      <c r="M18" s="14" t="s">
        <v>21</v>
      </c>
      <c r="N18" s="14" t="s">
        <v>21</v>
      </c>
      <c r="O18" s="90" t="s">
        <v>721</v>
      </c>
      <c r="P18" s="22" t="s">
        <v>29</v>
      </c>
      <c r="Q18" s="14" t="s">
        <v>30</v>
      </c>
      <c r="R18" s="22" t="s">
        <v>29</v>
      </c>
      <c r="S18" s="22" t="s">
        <v>29</v>
      </c>
      <c r="T18" s="17">
        <v>230</v>
      </c>
      <c r="U18" s="14">
        <f>SUM('Equipment specfics'!N182)</f>
        <v>16.5</v>
      </c>
      <c r="V18" s="14">
        <f>SUM('Equipment specfics'!O182)</f>
        <v>11</v>
      </c>
      <c r="W18" s="14" t="s">
        <v>327</v>
      </c>
    </row>
    <row r="19" spans="1:23" ht="14.25">
      <c r="A19" s="18" t="s">
        <v>195</v>
      </c>
      <c r="B19" s="18" t="s">
        <v>635</v>
      </c>
      <c r="C19" s="14" t="s">
        <v>21</v>
      </c>
      <c r="D19" s="14" t="s">
        <v>21</v>
      </c>
      <c r="E19" s="14" t="s">
        <v>21</v>
      </c>
      <c r="F19" s="14" t="s">
        <v>21</v>
      </c>
      <c r="G19" s="14" t="s">
        <v>21</v>
      </c>
      <c r="H19" s="14" t="s">
        <v>21</v>
      </c>
      <c r="I19" s="14" t="s">
        <v>21</v>
      </c>
      <c r="J19" s="14" t="s">
        <v>21</v>
      </c>
      <c r="K19" s="14" t="s">
        <v>21</v>
      </c>
      <c r="L19" s="14" t="s">
        <v>21</v>
      </c>
      <c r="M19" s="14" t="s">
        <v>21</v>
      </c>
      <c r="N19" s="14" t="s">
        <v>21</v>
      </c>
      <c r="O19" s="90" t="s">
        <v>721</v>
      </c>
      <c r="P19" s="22" t="s">
        <v>29</v>
      </c>
      <c r="Q19" s="14" t="s">
        <v>30</v>
      </c>
      <c r="R19" s="22" t="s">
        <v>29</v>
      </c>
      <c r="S19" s="22" t="s">
        <v>29</v>
      </c>
      <c r="T19" s="17">
        <v>230</v>
      </c>
      <c r="U19" s="14">
        <f>SUM('Equipment specfics'!N183)</f>
        <v>0</v>
      </c>
      <c r="V19" s="14">
        <f>SUM('Equipment specfics'!O183)</f>
        <v>0</v>
      </c>
      <c r="W19" s="14" t="s">
        <v>17</v>
      </c>
    </row>
    <row r="20" spans="1:23" ht="14.25">
      <c r="A20" s="18" t="s">
        <v>196</v>
      </c>
      <c r="B20" s="18" t="s">
        <v>222</v>
      </c>
      <c r="C20" s="14" t="s">
        <v>21</v>
      </c>
      <c r="D20" s="14" t="s">
        <v>21</v>
      </c>
      <c r="E20" s="14" t="s">
        <v>21</v>
      </c>
      <c r="F20" s="14" t="s">
        <v>21</v>
      </c>
      <c r="G20" s="14" t="s">
        <v>21</v>
      </c>
      <c r="H20" s="14" t="s">
        <v>22</v>
      </c>
      <c r="I20" s="14" t="s">
        <v>21</v>
      </c>
      <c r="J20" s="14" t="s">
        <v>21</v>
      </c>
      <c r="K20" s="14" t="s">
        <v>21</v>
      </c>
      <c r="L20" s="14" t="s">
        <v>21</v>
      </c>
      <c r="M20" s="14" t="s">
        <v>21</v>
      </c>
      <c r="N20" s="14" t="s">
        <v>22</v>
      </c>
      <c r="O20" s="90" t="s">
        <v>721</v>
      </c>
      <c r="P20" s="22" t="s">
        <v>29</v>
      </c>
      <c r="Q20" s="14" t="s">
        <v>30</v>
      </c>
      <c r="R20" s="22" t="s">
        <v>29</v>
      </c>
      <c r="S20" s="22" t="s">
        <v>29</v>
      </c>
      <c r="T20" s="17">
        <v>230</v>
      </c>
      <c r="U20" s="14">
        <f>SUM('Equipment specfics'!N184:N196)</f>
        <v>13.699999999999998</v>
      </c>
      <c r="V20" s="14">
        <f>SUM('Equipment specfics'!O184:O196)</f>
        <v>13.699999999999998</v>
      </c>
      <c r="W20" s="14" t="s">
        <v>327</v>
      </c>
    </row>
    <row r="21" spans="1:23" ht="14.25">
      <c r="A21" s="14" t="s">
        <v>197</v>
      </c>
      <c r="B21" s="18" t="s">
        <v>236</v>
      </c>
      <c r="C21" s="14" t="s">
        <v>21</v>
      </c>
      <c r="D21" s="14" t="s">
        <v>21</v>
      </c>
      <c r="E21" s="14" t="s">
        <v>21</v>
      </c>
      <c r="F21" s="14" t="s">
        <v>21</v>
      </c>
      <c r="G21" s="14" t="s">
        <v>22</v>
      </c>
      <c r="H21" s="14" t="s">
        <v>21</v>
      </c>
      <c r="I21" s="14" t="s">
        <v>21</v>
      </c>
      <c r="J21" s="14" t="s">
        <v>22</v>
      </c>
      <c r="K21" s="14" t="s">
        <v>21</v>
      </c>
      <c r="L21" s="14" t="s">
        <v>22</v>
      </c>
      <c r="M21" s="14" t="s">
        <v>21</v>
      </c>
      <c r="N21" s="14" t="s">
        <v>22</v>
      </c>
      <c r="O21" s="90" t="s">
        <v>721</v>
      </c>
      <c r="P21" s="22" t="s">
        <v>29</v>
      </c>
      <c r="Q21" s="14" t="s">
        <v>30</v>
      </c>
      <c r="R21" s="22" t="s">
        <v>29</v>
      </c>
      <c r="S21" s="22" t="s">
        <v>29</v>
      </c>
      <c r="T21" s="17">
        <v>230</v>
      </c>
      <c r="U21" s="14">
        <f>SUM('Equipment specfics'!N197:N213)</f>
        <v>2.7</v>
      </c>
      <c r="V21" s="14">
        <f>SUM('Equipment specfics'!O197:O213)</f>
        <v>1.5000000000000002</v>
      </c>
      <c r="W21" s="14" t="s">
        <v>17</v>
      </c>
    </row>
    <row r="22" spans="1:23" ht="14.25">
      <c r="A22" s="14" t="s">
        <v>198</v>
      </c>
      <c r="B22" s="18" t="s">
        <v>206</v>
      </c>
      <c r="C22" s="14" t="s">
        <v>21</v>
      </c>
      <c r="D22" s="14" t="s">
        <v>21</v>
      </c>
      <c r="E22" s="14" t="s">
        <v>21</v>
      </c>
      <c r="F22" s="14" t="s">
        <v>21</v>
      </c>
      <c r="G22" s="14" t="s">
        <v>21</v>
      </c>
      <c r="H22" s="14" t="s">
        <v>21</v>
      </c>
      <c r="I22" s="14" t="s">
        <v>21</v>
      </c>
      <c r="J22" s="14" t="s">
        <v>21</v>
      </c>
      <c r="K22" s="14" t="s">
        <v>21</v>
      </c>
      <c r="L22" s="14" t="s">
        <v>21</v>
      </c>
      <c r="M22" s="14" t="s">
        <v>21</v>
      </c>
      <c r="N22" s="14" t="s">
        <v>21</v>
      </c>
      <c r="O22" s="90" t="s">
        <v>22</v>
      </c>
      <c r="P22" s="22" t="s">
        <v>29</v>
      </c>
      <c r="Q22" s="14" t="s">
        <v>30</v>
      </c>
      <c r="R22" s="22" t="s">
        <v>29</v>
      </c>
      <c r="S22" s="22" t="s">
        <v>29</v>
      </c>
      <c r="T22" s="17">
        <v>230</v>
      </c>
      <c r="U22" s="14">
        <f>SUM('Equipment specfics'!N214)</f>
        <v>0</v>
      </c>
      <c r="V22" s="14">
        <f>SUM('Equipment specfics'!O214)</f>
        <v>0</v>
      </c>
      <c r="W22" s="14" t="s">
        <v>357</v>
      </c>
    </row>
    <row r="23" spans="1:23" ht="14.25">
      <c r="A23" s="14" t="s">
        <v>199</v>
      </c>
      <c r="B23" s="18" t="s">
        <v>251</v>
      </c>
      <c r="C23" s="14" t="s">
        <v>21</v>
      </c>
      <c r="D23" s="14" t="s">
        <v>21</v>
      </c>
      <c r="E23" s="14" t="s">
        <v>21</v>
      </c>
      <c r="F23" s="14" t="s">
        <v>21</v>
      </c>
      <c r="G23" s="14" t="s">
        <v>22</v>
      </c>
      <c r="H23" s="14" t="s">
        <v>21</v>
      </c>
      <c r="I23" s="14" t="s">
        <v>21</v>
      </c>
      <c r="J23" s="14" t="s">
        <v>22</v>
      </c>
      <c r="K23" s="14" t="s">
        <v>21</v>
      </c>
      <c r="L23" s="14" t="s">
        <v>22</v>
      </c>
      <c r="M23" s="14" t="s">
        <v>21</v>
      </c>
      <c r="N23" s="14" t="s">
        <v>21</v>
      </c>
      <c r="O23" s="90" t="s">
        <v>721</v>
      </c>
      <c r="P23" s="22" t="s">
        <v>29</v>
      </c>
      <c r="Q23" s="14" t="s">
        <v>30</v>
      </c>
      <c r="R23" s="22" t="s">
        <v>29</v>
      </c>
      <c r="S23" s="22" t="s">
        <v>29</v>
      </c>
      <c r="T23" s="17">
        <v>230</v>
      </c>
      <c r="U23" s="14">
        <f>SUM('Equipment specfics'!N215:N217)</f>
        <v>0</v>
      </c>
      <c r="V23" s="14">
        <f>SUM('Equipment specfics'!O215:O217)</f>
        <v>0</v>
      </c>
      <c r="W23" s="14" t="s">
        <v>327</v>
      </c>
    </row>
    <row r="24" spans="1:23" ht="14.25">
      <c r="A24" s="14" t="s">
        <v>200</v>
      </c>
      <c r="B24" s="14" t="s">
        <v>254</v>
      </c>
      <c r="C24" s="14" t="s">
        <v>21</v>
      </c>
      <c r="D24" s="14" t="s">
        <v>21</v>
      </c>
      <c r="E24" s="14" t="s">
        <v>21</v>
      </c>
      <c r="F24" s="14" t="s">
        <v>21</v>
      </c>
      <c r="G24" s="14" t="s">
        <v>21</v>
      </c>
      <c r="H24" s="14" t="s">
        <v>21</v>
      </c>
      <c r="I24" s="14" t="s">
        <v>21</v>
      </c>
      <c r="J24" s="14" t="s">
        <v>21</v>
      </c>
      <c r="K24" s="14" t="s">
        <v>21</v>
      </c>
      <c r="L24" s="14" t="s">
        <v>21</v>
      </c>
      <c r="M24" s="14" t="s">
        <v>21</v>
      </c>
      <c r="N24" s="14" t="s">
        <v>22</v>
      </c>
      <c r="O24" s="90" t="s">
        <v>22</v>
      </c>
      <c r="P24" s="22" t="s">
        <v>29</v>
      </c>
      <c r="Q24" s="14" t="s">
        <v>30</v>
      </c>
      <c r="R24" s="22" t="s">
        <v>29</v>
      </c>
      <c r="S24" s="22" t="s">
        <v>29</v>
      </c>
      <c r="T24" s="17">
        <v>230</v>
      </c>
      <c r="U24" s="14">
        <f>SUM('Equipment specfics'!N218:N230)</f>
        <v>2.5</v>
      </c>
      <c r="V24" s="14">
        <f>SUM('Equipment specfics'!O218:O230)</f>
        <v>2</v>
      </c>
      <c r="W24" s="14" t="s">
        <v>17</v>
      </c>
    </row>
    <row r="25" spans="1:23" ht="14.25">
      <c r="A25" s="14" t="s">
        <v>201</v>
      </c>
      <c r="B25" s="14" t="s">
        <v>722</v>
      </c>
      <c r="C25" s="14" t="s">
        <v>21</v>
      </c>
      <c r="D25" s="14" t="s">
        <v>21</v>
      </c>
      <c r="E25" s="14" t="s">
        <v>21</v>
      </c>
      <c r="F25" s="14" t="s">
        <v>21</v>
      </c>
      <c r="G25" s="14" t="s">
        <v>21</v>
      </c>
      <c r="H25" s="14" t="s">
        <v>22</v>
      </c>
      <c r="I25" s="14" t="s">
        <v>21</v>
      </c>
      <c r="J25" s="14" t="s">
        <v>21</v>
      </c>
      <c r="K25" s="14" t="s">
        <v>21</v>
      </c>
      <c r="L25" s="14" t="s">
        <v>22</v>
      </c>
      <c r="M25" s="14" t="s">
        <v>21</v>
      </c>
      <c r="N25" s="14" t="s">
        <v>22</v>
      </c>
      <c r="O25" s="90" t="s">
        <v>21</v>
      </c>
      <c r="P25" s="22" t="s">
        <v>29</v>
      </c>
      <c r="Q25" s="14" t="s">
        <v>30</v>
      </c>
      <c r="R25" s="22" t="s">
        <v>29</v>
      </c>
      <c r="S25" s="22" t="s">
        <v>29</v>
      </c>
      <c r="T25" s="17" t="s">
        <v>537</v>
      </c>
      <c r="U25" s="14">
        <f>SUM('Equipment specfics'!N231:N237)</f>
        <v>20.1</v>
      </c>
      <c r="V25" s="14">
        <f>SUM('Equipment specfics'!O231:O237)</f>
        <v>4.5</v>
      </c>
      <c r="W25" s="14" t="s">
        <v>357</v>
      </c>
    </row>
    <row r="26" spans="1:23" ht="14.25">
      <c r="A26" s="14" t="s">
        <v>273</v>
      </c>
      <c r="B26" s="14" t="s">
        <v>274</v>
      </c>
      <c r="C26" s="14" t="s">
        <v>21</v>
      </c>
      <c r="D26" s="14" t="s">
        <v>21</v>
      </c>
      <c r="E26" s="14" t="s">
        <v>22</v>
      </c>
      <c r="F26" s="14" t="s">
        <v>22</v>
      </c>
      <c r="G26" s="14" t="s">
        <v>21</v>
      </c>
      <c r="H26" s="14" t="s">
        <v>22</v>
      </c>
      <c r="I26" s="14" t="s">
        <v>21</v>
      </c>
      <c r="J26" s="14" t="s">
        <v>21</v>
      </c>
      <c r="K26" s="14" t="s">
        <v>21</v>
      </c>
      <c r="L26" s="14" t="s">
        <v>22</v>
      </c>
      <c r="M26" s="14" t="s">
        <v>22</v>
      </c>
      <c r="N26" s="14" t="s">
        <v>22</v>
      </c>
      <c r="O26" s="90" t="s">
        <v>21</v>
      </c>
      <c r="P26" s="22" t="s">
        <v>29</v>
      </c>
      <c r="Q26" s="14" t="s">
        <v>30</v>
      </c>
      <c r="R26" s="15" t="s">
        <v>36</v>
      </c>
      <c r="S26" s="15" t="s">
        <v>36</v>
      </c>
      <c r="T26" s="17" t="s">
        <v>537</v>
      </c>
      <c r="U26" s="14">
        <f>SUM('Equipment specfics'!N238:N251)</f>
        <v>52.1</v>
      </c>
      <c r="V26" s="14">
        <f>SUM('Equipment specfics'!O238:O251)</f>
        <v>21.1</v>
      </c>
      <c r="W26" s="14" t="s">
        <v>327</v>
      </c>
    </row>
    <row r="27" spans="1:23" ht="14.25">
      <c r="A27" s="14" t="s">
        <v>275</v>
      </c>
      <c r="B27" s="14" t="s">
        <v>280</v>
      </c>
      <c r="C27" s="14" t="s">
        <v>22</v>
      </c>
      <c r="D27" s="14" t="s">
        <v>22</v>
      </c>
      <c r="E27" s="14" t="s">
        <v>21</v>
      </c>
      <c r="F27" s="14" t="s">
        <v>21</v>
      </c>
      <c r="G27" s="14" t="s">
        <v>21</v>
      </c>
      <c r="H27" s="14" t="s">
        <v>22</v>
      </c>
      <c r="I27" s="14" t="s">
        <v>21</v>
      </c>
      <c r="J27" s="14" t="s">
        <v>21</v>
      </c>
      <c r="K27" s="14" t="s">
        <v>21</v>
      </c>
      <c r="L27" s="14" t="s">
        <v>22</v>
      </c>
      <c r="M27" s="14" t="s">
        <v>21</v>
      </c>
      <c r="N27" s="14" t="s">
        <v>22</v>
      </c>
      <c r="O27" s="90" t="s">
        <v>21</v>
      </c>
      <c r="P27" s="21" t="s">
        <v>473</v>
      </c>
      <c r="Q27" s="14" t="s">
        <v>283</v>
      </c>
      <c r="R27" s="15" t="s">
        <v>36</v>
      </c>
      <c r="S27" s="15" t="s">
        <v>36</v>
      </c>
      <c r="T27" s="17" t="s">
        <v>537</v>
      </c>
      <c r="U27" s="14">
        <f>SUM('Equipment specfics'!N253:N263)</f>
        <v>62.1</v>
      </c>
      <c r="V27" s="14">
        <f>SUM('Equipment specfics'!O253:O263)</f>
        <v>27</v>
      </c>
      <c r="W27" s="14" t="s">
        <v>327</v>
      </c>
    </row>
    <row r="28" spans="1:23" ht="14.25">
      <c r="A28" s="14" t="s">
        <v>276</v>
      </c>
      <c r="B28" s="14" t="s">
        <v>279</v>
      </c>
      <c r="C28" s="14" t="s">
        <v>21</v>
      </c>
      <c r="D28" s="14" t="s">
        <v>21</v>
      </c>
      <c r="E28" s="14" t="s">
        <v>21</v>
      </c>
      <c r="F28" s="14" t="s">
        <v>21</v>
      </c>
      <c r="G28" s="14" t="s">
        <v>21</v>
      </c>
      <c r="H28" s="14" t="s">
        <v>21</v>
      </c>
      <c r="I28" s="14" t="s">
        <v>21</v>
      </c>
      <c r="J28" s="14" t="s">
        <v>21</v>
      </c>
      <c r="K28" s="14" t="s">
        <v>21</v>
      </c>
      <c r="L28" s="14" t="s">
        <v>22</v>
      </c>
      <c r="M28" s="14" t="s">
        <v>21</v>
      </c>
      <c r="N28" s="14" t="s">
        <v>22</v>
      </c>
      <c r="O28" s="90" t="s">
        <v>21</v>
      </c>
      <c r="P28" s="22" t="s">
        <v>29</v>
      </c>
      <c r="Q28" s="14" t="s">
        <v>30</v>
      </c>
      <c r="R28" s="15" t="s">
        <v>36</v>
      </c>
      <c r="S28" s="15" t="s">
        <v>36</v>
      </c>
      <c r="T28" s="17" t="s">
        <v>537</v>
      </c>
      <c r="U28" s="14">
        <f>SUM('Equipment specfics'!N264:N281)</f>
        <v>70.3</v>
      </c>
      <c r="V28" s="14">
        <f>SUM('Equipment specfics'!O264:O281)</f>
        <v>31.8</v>
      </c>
      <c r="W28" s="14" t="s">
        <v>17</v>
      </c>
    </row>
    <row r="29" spans="1:23" ht="14.25">
      <c r="A29" s="14" t="s">
        <v>277</v>
      </c>
      <c r="B29" s="14" t="s">
        <v>281</v>
      </c>
      <c r="C29" s="14" t="s">
        <v>21</v>
      </c>
      <c r="D29" s="14" t="s">
        <v>22</v>
      </c>
      <c r="E29" s="14" t="s">
        <v>21</v>
      </c>
      <c r="F29" s="14" t="s">
        <v>21</v>
      </c>
      <c r="G29" s="14" t="s">
        <v>21</v>
      </c>
      <c r="H29" s="14" t="s">
        <v>21</v>
      </c>
      <c r="I29" s="14" t="s">
        <v>21</v>
      </c>
      <c r="J29" s="14" t="s">
        <v>21</v>
      </c>
      <c r="K29" s="14" t="s">
        <v>21</v>
      </c>
      <c r="L29" s="14" t="s">
        <v>21</v>
      </c>
      <c r="M29" s="14" t="s">
        <v>21</v>
      </c>
      <c r="N29" s="14" t="s">
        <v>21</v>
      </c>
      <c r="O29" s="90" t="s">
        <v>721</v>
      </c>
      <c r="P29" s="22" t="s">
        <v>29</v>
      </c>
      <c r="Q29" s="14" t="s">
        <v>30</v>
      </c>
      <c r="R29" s="22" t="s">
        <v>29</v>
      </c>
      <c r="S29" s="22" t="s">
        <v>29</v>
      </c>
      <c r="T29" s="17">
        <v>400</v>
      </c>
      <c r="U29" s="14">
        <f>SUM('Equipment specfics'!N282:N292)</f>
        <v>100.19999999999999</v>
      </c>
      <c r="V29" s="14">
        <f>SUM('Equipment specfics'!O282:O283)</f>
        <v>50</v>
      </c>
      <c r="W29" s="14" t="s">
        <v>357</v>
      </c>
    </row>
    <row r="30" spans="1:23" ht="14.25">
      <c r="A30" s="14" t="s">
        <v>278</v>
      </c>
      <c r="B30" s="14" t="s">
        <v>282</v>
      </c>
      <c r="C30" s="14" t="s">
        <v>21</v>
      </c>
      <c r="D30" s="14" t="s">
        <v>21</v>
      </c>
      <c r="E30" s="14" t="s">
        <v>21</v>
      </c>
      <c r="F30" s="14" t="s">
        <v>21</v>
      </c>
      <c r="G30" s="14" t="s">
        <v>21</v>
      </c>
      <c r="H30" s="14" t="s">
        <v>21</v>
      </c>
      <c r="I30" s="14" t="s">
        <v>21</v>
      </c>
      <c r="J30" s="14" t="s">
        <v>21</v>
      </c>
      <c r="K30" s="14" t="s">
        <v>21</v>
      </c>
      <c r="L30" s="14" t="s">
        <v>21</v>
      </c>
      <c r="M30" s="14" t="s">
        <v>21</v>
      </c>
      <c r="N30" s="14" t="s">
        <v>21</v>
      </c>
      <c r="O30" s="90" t="s">
        <v>721</v>
      </c>
      <c r="P30" s="22" t="s">
        <v>29</v>
      </c>
      <c r="Q30" s="14" t="s">
        <v>30</v>
      </c>
      <c r="R30" s="22" t="s">
        <v>29</v>
      </c>
      <c r="S30" s="22" t="s">
        <v>29</v>
      </c>
      <c r="T30" s="17">
        <v>230</v>
      </c>
      <c r="U30" s="14" t="e">
        <f>SUM('Equipment specfics'!#REF!)</f>
        <v>#REF!</v>
      </c>
      <c r="V30" s="14" t="e">
        <f>SUM('Equipment specfics'!#REF!)</f>
        <v>#REF!</v>
      </c>
      <c r="W30" s="14" t="s">
        <v>357</v>
      </c>
    </row>
    <row r="31" spans="1:23" ht="14.25">
      <c r="A31" s="14" t="s">
        <v>334</v>
      </c>
      <c r="B31" s="14" t="s">
        <v>335</v>
      </c>
      <c r="C31" s="14" t="s">
        <v>21</v>
      </c>
      <c r="D31" s="14" t="s">
        <v>21</v>
      </c>
      <c r="E31" s="14" t="s">
        <v>21</v>
      </c>
      <c r="F31" s="14" t="s">
        <v>21</v>
      </c>
      <c r="G31" s="14" t="s">
        <v>21</v>
      </c>
      <c r="H31" s="14" t="s">
        <v>21</v>
      </c>
      <c r="I31" s="14" t="s">
        <v>21</v>
      </c>
      <c r="J31" s="14" t="s">
        <v>21</v>
      </c>
      <c r="K31" s="14" t="s">
        <v>22</v>
      </c>
      <c r="L31" s="14" t="s">
        <v>21</v>
      </c>
      <c r="M31" s="14" t="s">
        <v>21</v>
      </c>
      <c r="N31" s="14" t="s">
        <v>22</v>
      </c>
      <c r="O31" s="90" t="s">
        <v>22</v>
      </c>
      <c r="P31" s="14" t="s">
        <v>336</v>
      </c>
      <c r="Q31" s="14" t="s">
        <v>160</v>
      </c>
      <c r="R31" s="14" t="s">
        <v>336</v>
      </c>
      <c r="S31" s="14" t="s">
        <v>336</v>
      </c>
      <c r="T31" s="17">
        <v>230</v>
      </c>
      <c r="U31" s="14">
        <f>SUM('Equipment specfics'!N285:N288)</f>
        <v>0.2</v>
      </c>
      <c r="V31" s="14">
        <f>SUM('Equipment specfics'!O285:O288)</f>
        <v>0.11</v>
      </c>
      <c r="W31" s="14" t="s">
        <v>327</v>
      </c>
    </row>
    <row r="32" spans="1:23" ht="14.25">
      <c r="A32" s="14" t="s">
        <v>338</v>
      </c>
      <c r="B32" s="14" t="s">
        <v>345</v>
      </c>
      <c r="C32" s="14" t="s">
        <v>22</v>
      </c>
      <c r="D32" s="14" t="s">
        <v>21</v>
      </c>
      <c r="E32" s="14" t="s">
        <v>21</v>
      </c>
      <c r="F32" s="14" t="s">
        <v>21</v>
      </c>
      <c r="G32" s="14" t="s">
        <v>21</v>
      </c>
      <c r="H32" s="14" t="s">
        <v>21</v>
      </c>
      <c r="I32" s="14" t="s">
        <v>21</v>
      </c>
      <c r="J32" s="14" t="s">
        <v>21</v>
      </c>
      <c r="K32" s="14" t="s">
        <v>21</v>
      </c>
      <c r="L32" s="14" t="s">
        <v>21</v>
      </c>
      <c r="M32" s="14" t="s">
        <v>21</v>
      </c>
      <c r="N32" s="14" t="s">
        <v>22</v>
      </c>
      <c r="O32" s="90" t="s">
        <v>721</v>
      </c>
      <c r="P32" s="14" t="s">
        <v>336</v>
      </c>
      <c r="Q32" s="14" t="s">
        <v>160</v>
      </c>
      <c r="R32" s="14" t="s">
        <v>336</v>
      </c>
      <c r="S32" s="14" t="s">
        <v>336</v>
      </c>
      <c r="T32" s="17">
        <v>230</v>
      </c>
      <c r="U32" s="14">
        <f>SUM('Equipment specfics'!N289:N293)</f>
        <v>0.2</v>
      </c>
      <c r="V32" s="14">
        <f>SUM('Equipment specfics'!O289:O293)</f>
        <v>0.2</v>
      </c>
      <c r="W32" s="14" t="s">
        <v>333</v>
      </c>
    </row>
    <row r="33" spans="1:23" ht="14.25">
      <c r="A33" s="14" t="s">
        <v>339</v>
      </c>
      <c r="B33" s="14" t="s">
        <v>346</v>
      </c>
      <c r="C33" s="14" t="s">
        <v>21</v>
      </c>
      <c r="D33" s="14" t="s">
        <v>21</v>
      </c>
      <c r="E33" s="14" t="s">
        <v>21</v>
      </c>
      <c r="F33" s="14" t="s">
        <v>21</v>
      </c>
      <c r="G33" s="14" t="s">
        <v>21</v>
      </c>
      <c r="H33" s="14" t="s">
        <v>21</v>
      </c>
      <c r="I33" s="14" t="s">
        <v>21</v>
      </c>
      <c r="J33" s="14" t="s">
        <v>21</v>
      </c>
      <c r="K33" s="14" t="s">
        <v>21</v>
      </c>
      <c r="L33" s="14" t="s">
        <v>21</v>
      </c>
      <c r="M33" s="14" t="s">
        <v>21</v>
      </c>
      <c r="N33" s="14" t="s">
        <v>22</v>
      </c>
      <c r="O33" s="90" t="s">
        <v>721</v>
      </c>
      <c r="P33" s="14" t="s">
        <v>336</v>
      </c>
      <c r="Q33" s="14" t="s">
        <v>160</v>
      </c>
      <c r="R33" s="14" t="s">
        <v>336</v>
      </c>
      <c r="S33" s="14" t="s">
        <v>336</v>
      </c>
      <c r="T33" s="17" t="s">
        <v>537</v>
      </c>
      <c r="U33" s="14">
        <f>SUM('Equipment specfics'!N294:N296)</f>
        <v>0.2</v>
      </c>
      <c r="V33" s="14">
        <f>SUM('Equipment specfics'!O294:O296)</f>
        <v>0.2</v>
      </c>
      <c r="W33" s="14" t="s">
        <v>683</v>
      </c>
    </row>
    <row r="34" spans="1:23" ht="14.25">
      <c r="A34" s="14" t="s">
        <v>340</v>
      </c>
      <c r="B34" s="14" t="s">
        <v>327</v>
      </c>
      <c r="C34" s="14" t="s">
        <v>22</v>
      </c>
      <c r="D34" s="14" t="s">
        <v>22</v>
      </c>
      <c r="E34" s="14" t="s">
        <v>21</v>
      </c>
      <c r="F34" s="14" t="s">
        <v>21</v>
      </c>
      <c r="G34" s="14" t="s">
        <v>22</v>
      </c>
      <c r="H34" s="14" t="s">
        <v>21</v>
      </c>
      <c r="I34" s="14" t="s">
        <v>21</v>
      </c>
      <c r="J34" s="14" t="s">
        <v>22</v>
      </c>
      <c r="K34" s="14" t="s">
        <v>22</v>
      </c>
      <c r="L34" s="14" t="s">
        <v>21</v>
      </c>
      <c r="M34" s="14" t="s">
        <v>21</v>
      </c>
      <c r="N34" s="14" t="s">
        <v>22</v>
      </c>
      <c r="O34" s="90" t="s">
        <v>22</v>
      </c>
      <c r="P34" s="14" t="s">
        <v>336</v>
      </c>
      <c r="Q34" s="14" t="s">
        <v>160</v>
      </c>
      <c r="R34" s="14" t="s">
        <v>336</v>
      </c>
      <c r="S34" s="14" t="s">
        <v>336</v>
      </c>
      <c r="T34" s="17" t="s">
        <v>537</v>
      </c>
      <c r="U34" s="14">
        <f>SUM('Equipment specfics'!N297:N305)</f>
        <v>12.6</v>
      </c>
      <c r="V34" s="14">
        <f>SUM('Equipment specfics'!O297:O305)</f>
        <v>10.899999999999999</v>
      </c>
      <c r="W34" s="14" t="s">
        <v>327</v>
      </c>
    </row>
    <row r="35" spans="1:23" ht="14.25">
      <c r="A35" s="14" t="s">
        <v>341</v>
      </c>
      <c r="B35" s="14" t="s">
        <v>379</v>
      </c>
      <c r="C35" s="14" t="s">
        <v>21</v>
      </c>
      <c r="D35" s="14" t="s">
        <v>21</v>
      </c>
      <c r="E35" s="14" t="s">
        <v>21</v>
      </c>
      <c r="F35" s="14" t="s">
        <v>21</v>
      </c>
      <c r="G35" s="14" t="s">
        <v>21</v>
      </c>
      <c r="H35" s="14" t="s">
        <v>21</v>
      </c>
      <c r="I35" s="14" t="s">
        <v>21</v>
      </c>
      <c r="J35" s="14" t="s">
        <v>21</v>
      </c>
      <c r="K35" s="14" t="s">
        <v>21</v>
      </c>
      <c r="L35" s="14" t="s">
        <v>21</v>
      </c>
      <c r="M35" s="14" t="s">
        <v>21</v>
      </c>
      <c r="N35" s="14" t="s">
        <v>21</v>
      </c>
      <c r="O35" s="90" t="s">
        <v>721</v>
      </c>
      <c r="P35" s="14" t="s">
        <v>336</v>
      </c>
      <c r="Q35" s="14" t="s">
        <v>160</v>
      </c>
      <c r="R35" s="14" t="s">
        <v>336</v>
      </c>
      <c r="S35" s="14" t="s">
        <v>336</v>
      </c>
      <c r="T35" s="17">
        <v>230</v>
      </c>
      <c r="U35" s="14">
        <f>SUM('Equipment specfics'!N319:N320)</f>
        <v>1</v>
      </c>
      <c r="V35" s="14">
        <f>SUM('Equipment specfics'!O319:O320)</f>
        <v>0.2</v>
      </c>
      <c r="W35" s="14" t="s">
        <v>357</v>
      </c>
    </row>
    <row r="36" spans="1:23" ht="14.25">
      <c r="A36" s="14" t="s">
        <v>342</v>
      </c>
      <c r="B36" s="14" t="s">
        <v>359</v>
      </c>
      <c r="C36" s="14" t="s">
        <v>21</v>
      </c>
      <c r="D36" s="14" t="s">
        <v>21</v>
      </c>
      <c r="E36" s="14" t="s">
        <v>21</v>
      </c>
      <c r="F36" s="14" t="s">
        <v>21</v>
      </c>
      <c r="G36" s="14" t="s">
        <v>22</v>
      </c>
      <c r="H36" s="14" t="s">
        <v>21</v>
      </c>
      <c r="I36" s="14" t="s">
        <v>21</v>
      </c>
      <c r="J36" s="14" t="s">
        <v>22</v>
      </c>
      <c r="K36" s="14" t="s">
        <v>22</v>
      </c>
      <c r="L36" s="14" t="s">
        <v>21</v>
      </c>
      <c r="M36" s="14" t="s">
        <v>21</v>
      </c>
      <c r="N36" s="14" t="s">
        <v>21</v>
      </c>
      <c r="O36" s="90" t="s">
        <v>22</v>
      </c>
      <c r="P36" s="14" t="s">
        <v>336</v>
      </c>
      <c r="Q36" s="14" t="s">
        <v>160</v>
      </c>
      <c r="R36" s="14" t="s">
        <v>336</v>
      </c>
      <c r="S36" s="14" t="s">
        <v>336</v>
      </c>
      <c r="T36" s="17">
        <v>230</v>
      </c>
      <c r="U36" s="14">
        <f>SUM('Equipment specfics'!N306:N307)</f>
        <v>0</v>
      </c>
      <c r="V36" s="14">
        <f>SUM('Equipment specfics'!O306:O307)</f>
        <v>0</v>
      </c>
      <c r="W36" s="14" t="s">
        <v>327</v>
      </c>
    </row>
    <row r="37" spans="1:23" ht="14.25">
      <c r="A37" s="14" t="s">
        <v>343</v>
      </c>
      <c r="B37" s="14" t="s">
        <v>362</v>
      </c>
      <c r="C37" s="14" t="s">
        <v>21</v>
      </c>
      <c r="D37" s="14" t="s">
        <v>21</v>
      </c>
      <c r="E37" s="14" t="s">
        <v>21</v>
      </c>
      <c r="F37" s="14" t="s">
        <v>21</v>
      </c>
      <c r="G37" s="14" t="s">
        <v>22</v>
      </c>
      <c r="H37" s="14" t="s">
        <v>21</v>
      </c>
      <c r="I37" s="14" t="s">
        <v>21</v>
      </c>
      <c r="J37" s="14" t="s">
        <v>22</v>
      </c>
      <c r="K37" s="14" t="s">
        <v>22</v>
      </c>
      <c r="L37" s="14" t="s">
        <v>21</v>
      </c>
      <c r="M37" s="14" t="s">
        <v>21</v>
      </c>
      <c r="N37" s="14" t="s">
        <v>21</v>
      </c>
      <c r="O37" s="90" t="s">
        <v>22</v>
      </c>
      <c r="P37" s="14" t="s">
        <v>336</v>
      </c>
      <c r="Q37" s="14" t="s">
        <v>160</v>
      </c>
      <c r="R37" s="14" t="s">
        <v>336</v>
      </c>
      <c r="S37" s="14" t="s">
        <v>336</v>
      </c>
      <c r="T37" s="17">
        <v>230</v>
      </c>
      <c r="U37" s="14">
        <f>SUM('Equipment specfics'!N308:N310)</f>
        <v>0</v>
      </c>
      <c r="V37" s="14">
        <f>SUM('Equipment specfics'!O308:O310)</f>
        <v>0</v>
      </c>
      <c r="W37" s="14" t="s">
        <v>327</v>
      </c>
    </row>
    <row r="38" spans="1:23" ht="14.25">
      <c r="A38" s="14" t="s">
        <v>344</v>
      </c>
      <c r="B38" s="14" t="s">
        <v>360</v>
      </c>
      <c r="C38" s="14" t="s">
        <v>21</v>
      </c>
      <c r="D38" s="14" t="s">
        <v>21</v>
      </c>
      <c r="E38" s="14" t="s">
        <v>21</v>
      </c>
      <c r="F38" s="14" t="s">
        <v>21</v>
      </c>
      <c r="G38" s="14" t="s">
        <v>22</v>
      </c>
      <c r="H38" s="14" t="s">
        <v>21</v>
      </c>
      <c r="I38" s="14" t="s">
        <v>21</v>
      </c>
      <c r="J38" s="14" t="s">
        <v>22</v>
      </c>
      <c r="K38" s="14" t="s">
        <v>22</v>
      </c>
      <c r="L38" s="14" t="s">
        <v>21</v>
      </c>
      <c r="M38" s="14" t="s">
        <v>21</v>
      </c>
      <c r="N38" s="14" t="s">
        <v>21</v>
      </c>
      <c r="O38" s="90" t="s">
        <v>22</v>
      </c>
      <c r="P38" s="14" t="s">
        <v>336</v>
      </c>
      <c r="Q38" s="14" t="s">
        <v>160</v>
      </c>
      <c r="R38" s="14" t="s">
        <v>336</v>
      </c>
      <c r="S38" s="14" t="s">
        <v>336</v>
      </c>
      <c r="T38" s="17">
        <v>230</v>
      </c>
      <c r="U38" s="14">
        <f>SUM('Equipment specfics'!N311:N312)</f>
        <v>0</v>
      </c>
      <c r="V38" s="14">
        <f>SUM('Equipment specfics'!O311:O312)</f>
        <v>0</v>
      </c>
      <c r="W38" s="14" t="s">
        <v>327</v>
      </c>
    </row>
    <row r="39" spans="1:23" ht="14.25">
      <c r="A39" s="14" t="s">
        <v>366</v>
      </c>
      <c r="B39" s="14" t="s">
        <v>206</v>
      </c>
      <c r="C39" s="14" t="s">
        <v>21</v>
      </c>
      <c r="D39" s="14" t="s">
        <v>21</v>
      </c>
      <c r="E39" s="14" t="s">
        <v>21</v>
      </c>
      <c r="F39" s="14" t="s">
        <v>21</v>
      </c>
      <c r="G39" s="14" t="s">
        <v>21</v>
      </c>
      <c r="H39" s="14" t="s">
        <v>21</v>
      </c>
      <c r="I39" s="14" t="s">
        <v>21</v>
      </c>
      <c r="J39" s="14" t="s">
        <v>21</v>
      </c>
      <c r="K39" s="14" t="s">
        <v>21</v>
      </c>
      <c r="L39" s="14" t="s">
        <v>21</v>
      </c>
      <c r="M39" s="14" t="s">
        <v>21</v>
      </c>
      <c r="N39" s="14" t="s">
        <v>22</v>
      </c>
      <c r="O39" s="90" t="s">
        <v>721</v>
      </c>
      <c r="P39" s="14" t="s">
        <v>336</v>
      </c>
      <c r="Q39" s="14" t="s">
        <v>160</v>
      </c>
      <c r="R39" s="14" t="s">
        <v>336</v>
      </c>
      <c r="S39" s="14" t="s">
        <v>336</v>
      </c>
      <c r="T39" s="17">
        <v>230</v>
      </c>
      <c r="U39" s="14">
        <f>SUM('Equipment specfics'!N313:N316)</f>
        <v>2</v>
      </c>
      <c r="V39" s="14">
        <f>SUM('Equipment specfics'!O313:O316)</f>
        <v>1</v>
      </c>
      <c r="W39" s="14" t="s">
        <v>357</v>
      </c>
    </row>
    <row r="40" spans="1:23" ht="14.25">
      <c r="A40" s="14" t="s">
        <v>341</v>
      </c>
      <c r="B40" s="14" t="s">
        <v>379</v>
      </c>
      <c r="C40" s="14" t="s">
        <v>21</v>
      </c>
      <c r="D40" s="14" t="s">
        <v>21</v>
      </c>
      <c r="E40" s="14" t="s">
        <v>21</v>
      </c>
      <c r="F40" s="14" t="s">
        <v>21</v>
      </c>
      <c r="G40" s="14" t="s">
        <v>21</v>
      </c>
      <c r="H40" s="14" t="s">
        <v>21</v>
      </c>
      <c r="I40" s="14" t="s">
        <v>21</v>
      </c>
      <c r="J40" s="14" t="s">
        <v>21</v>
      </c>
      <c r="K40" s="14" t="s">
        <v>21</v>
      </c>
      <c r="L40" s="14" t="s">
        <v>21</v>
      </c>
      <c r="M40" s="14" t="s">
        <v>21</v>
      </c>
      <c r="N40" s="14" t="s">
        <v>22</v>
      </c>
      <c r="O40" s="90" t="s">
        <v>721</v>
      </c>
      <c r="P40" s="14" t="s">
        <v>336</v>
      </c>
      <c r="Q40" s="14" t="s">
        <v>160</v>
      </c>
      <c r="R40" s="14" t="s">
        <v>336</v>
      </c>
      <c r="S40" s="14" t="s">
        <v>336</v>
      </c>
      <c r="T40" s="17">
        <v>230</v>
      </c>
      <c r="U40" s="14">
        <f>SUM('Equipment specfics'!N319:N320)</f>
        <v>1</v>
      </c>
      <c r="V40" s="14">
        <f>SUM('Equipment specfics'!O319:O320)</f>
        <v>0.2</v>
      </c>
      <c r="W40" s="14" t="s">
        <v>357</v>
      </c>
    </row>
    <row r="41" spans="1:23" ht="14.25">
      <c r="A41" s="14" t="s">
        <v>370</v>
      </c>
      <c r="B41" s="14" t="s">
        <v>621</v>
      </c>
      <c r="C41" s="14" t="s">
        <v>21</v>
      </c>
      <c r="D41" s="14" t="s">
        <v>21</v>
      </c>
      <c r="E41" s="14" t="s">
        <v>21</v>
      </c>
      <c r="F41" s="14" t="s">
        <v>21</v>
      </c>
      <c r="G41" s="14" t="s">
        <v>21</v>
      </c>
      <c r="H41" s="14" t="s">
        <v>21</v>
      </c>
      <c r="I41" s="14" t="s">
        <v>21</v>
      </c>
      <c r="J41" s="14" t="s">
        <v>21</v>
      </c>
      <c r="K41" s="14" t="s">
        <v>21</v>
      </c>
      <c r="L41" s="14" t="s">
        <v>21</v>
      </c>
      <c r="M41" s="14" t="s">
        <v>21</v>
      </c>
      <c r="N41" s="14" t="s">
        <v>22</v>
      </c>
      <c r="O41" s="90" t="s">
        <v>721</v>
      </c>
      <c r="P41" s="14" t="s">
        <v>336</v>
      </c>
      <c r="Q41" s="14" t="s">
        <v>160</v>
      </c>
      <c r="R41" s="14" t="s">
        <v>336</v>
      </c>
      <c r="S41" s="14" t="s">
        <v>336</v>
      </c>
      <c r="T41" s="17">
        <v>230</v>
      </c>
      <c r="U41" s="14">
        <f>SUM('Equipment specfics'!N317:N318)</f>
        <v>0.5</v>
      </c>
      <c r="V41" s="14">
        <f>SUM('Equipment specfics'!O317:O318)</f>
        <v>0.1</v>
      </c>
      <c r="W41" s="14" t="s">
        <v>357</v>
      </c>
    </row>
    <row r="42" spans="1:23" ht="14.25">
      <c r="A42" s="14" t="s">
        <v>371</v>
      </c>
      <c r="B42" s="14" t="s">
        <v>383</v>
      </c>
      <c r="C42" s="14" t="s">
        <v>21</v>
      </c>
      <c r="D42" s="14" t="s">
        <v>21</v>
      </c>
      <c r="E42" s="14" t="s">
        <v>21</v>
      </c>
      <c r="F42" s="14" t="s">
        <v>21</v>
      </c>
      <c r="G42" s="14" t="s">
        <v>21</v>
      </c>
      <c r="H42" s="14" t="s">
        <v>21</v>
      </c>
      <c r="I42" s="14" t="s">
        <v>21</v>
      </c>
      <c r="J42" s="14" t="s">
        <v>21</v>
      </c>
      <c r="K42" s="14" t="s">
        <v>21</v>
      </c>
      <c r="L42" s="14" t="s">
        <v>21</v>
      </c>
      <c r="M42" s="14" t="s">
        <v>21</v>
      </c>
      <c r="N42" s="14" t="s">
        <v>21</v>
      </c>
      <c r="O42" s="90" t="s">
        <v>721</v>
      </c>
      <c r="P42" s="14" t="s">
        <v>336</v>
      </c>
      <c r="Q42" s="14" t="s">
        <v>160</v>
      </c>
      <c r="R42" s="14" t="s">
        <v>336</v>
      </c>
      <c r="S42" s="14" t="s">
        <v>336</v>
      </c>
      <c r="T42" s="17">
        <v>230</v>
      </c>
      <c r="U42" s="14">
        <f>SUM('Equipment specfics'!N321:N324)</f>
        <v>0</v>
      </c>
      <c r="V42" s="14">
        <f>SUM('Equipment specfics'!O321:O324)</f>
        <v>0</v>
      </c>
      <c r="W42" s="14" t="s">
        <v>357</v>
      </c>
    </row>
    <row r="43" spans="1:23" ht="14.25">
      <c r="A43" s="14" t="s">
        <v>372</v>
      </c>
      <c r="B43" s="14" t="s">
        <v>360</v>
      </c>
      <c r="C43" s="14" t="s">
        <v>21</v>
      </c>
      <c r="D43" s="14" t="s">
        <v>21</v>
      </c>
      <c r="E43" s="14" t="s">
        <v>21</v>
      </c>
      <c r="F43" s="14" t="s">
        <v>21</v>
      </c>
      <c r="G43" s="14" t="s">
        <v>22</v>
      </c>
      <c r="H43" s="14" t="s">
        <v>21</v>
      </c>
      <c r="I43" s="14" t="s">
        <v>21</v>
      </c>
      <c r="J43" s="14" t="s">
        <v>22</v>
      </c>
      <c r="K43" s="14" t="s">
        <v>22</v>
      </c>
      <c r="L43" s="14" t="s">
        <v>21</v>
      </c>
      <c r="M43" s="14" t="s">
        <v>21</v>
      </c>
      <c r="N43" s="14" t="s">
        <v>21</v>
      </c>
      <c r="O43" s="90" t="s">
        <v>22</v>
      </c>
      <c r="P43" s="14" t="s">
        <v>336</v>
      </c>
      <c r="Q43" s="14" t="s">
        <v>160</v>
      </c>
      <c r="R43" s="14" t="s">
        <v>336</v>
      </c>
      <c r="S43" s="14" t="s">
        <v>336</v>
      </c>
      <c r="T43" s="17">
        <v>230</v>
      </c>
      <c r="U43" s="14">
        <f>SUM('Equipment specfics'!N325:N326)</f>
        <v>0</v>
      </c>
      <c r="V43" s="14">
        <f>SUM('Equipment specfics'!O325:O326)</f>
        <v>0</v>
      </c>
      <c r="W43" s="14" t="s">
        <v>327</v>
      </c>
    </row>
    <row r="44" spans="1:23" ht="14.25">
      <c r="A44" s="14" t="s">
        <v>373</v>
      </c>
      <c r="B44" s="14" t="s">
        <v>251</v>
      </c>
      <c r="C44" s="14" t="s">
        <v>21</v>
      </c>
      <c r="D44" s="14" t="s">
        <v>21</v>
      </c>
      <c r="E44" s="14" t="s">
        <v>21</v>
      </c>
      <c r="F44" s="14" t="s">
        <v>21</v>
      </c>
      <c r="G44" s="14" t="s">
        <v>22</v>
      </c>
      <c r="H44" s="14" t="s">
        <v>21</v>
      </c>
      <c r="I44" s="14" t="s">
        <v>21</v>
      </c>
      <c r="J44" s="14" t="s">
        <v>22</v>
      </c>
      <c r="K44" s="14" t="s">
        <v>22</v>
      </c>
      <c r="L44" s="14" t="s">
        <v>21</v>
      </c>
      <c r="M44" s="14" t="s">
        <v>21</v>
      </c>
      <c r="N44" s="14" t="s">
        <v>21</v>
      </c>
      <c r="O44" s="90" t="s">
        <v>22</v>
      </c>
      <c r="P44" s="14" t="s">
        <v>336</v>
      </c>
      <c r="Q44" s="14" t="s">
        <v>160</v>
      </c>
      <c r="R44" s="14" t="s">
        <v>336</v>
      </c>
      <c r="S44" s="14" t="s">
        <v>336</v>
      </c>
      <c r="T44" s="17">
        <v>230</v>
      </c>
      <c r="U44" s="14">
        <f>SUM('Equipment specfics'!N327:N328)</f>
        <v>0</v>
      </c>
      <c r="V44" s="14">
        <f>SUM('Equipment specfics'!O327:O328)</f>
        <v>0</v>
      </c>
      <c r="W44" s="14" t="s">
        <v>327</v>
      </c>
    </row>
    <row r="45" spans="1:23" ht="14.25">
      <c r="A45" s="14" t="s">
        <v>374</v>
      </c>
      <c r="B45" s="14" t="s">
        <v>251</v>
      </c>
      <c r="C45" s="14" t="s">
        <v>21</v>
      </c>
      <c r="D45" s="14" t="s">
        <v>21</v>
      </c>
      <c r="E45" s="14" t="s">
        <v>21</v>
      </c>
      <c r="F45" s="14" t="s">
        <v>21</v>
      </c>
      <c r="G45" s="14" t="s">
        <v>22</v>
      </c>
      <c r="H45" s="14" t="s">
        <v>21</v>
      </c>
      <c r="I45" s="14" t="s">
        <v>21</v>
      </c>
      <c r="J45" s="14" t="s">
        <v>22</v>
      </c>
      <c r="K45" s="14" t="s">
        <v>22</v>
      </c>
      <c r="L45" s="14" t="s">
        <v>21</v>
      </c>
      <c r="M45" s="14" t="s">
        <v>21</v>
      </c>
      <c r="N45" s="14" t="s">
        <v>21</v>
      </c>
      <c r="O45" s="90" t="s">
        <v>22</v>
      </c>
      <c r="P45" s="14" t="s">
        <v>336</v>
      </c>
      <c r="Q45" s="14" t="s">
        <v>160</v>
      </c>
      <c r="R45" s="14" t="s">
        <v>336</v>
      </c>
      <c r="S45" s="14" t="s">
        <v>336</v>
      </c>
      <c r="T45" s="17">
        <v>230</v>
      </c>
      <c r="U45" s="14">
        <f>SUM('Equipment specfics'!N329:N330)</f>
        <v>0</v>
      </c>
      <c r="V45" s="14">
        <f>SUM('Equipment specfics'!O329:O330)</f>
        <v>0</v>
      </c>
      <c r="W45" s="14" t="s">
        <v>327</v>
      </c>
    </row>
    <row r="46" spans="1:23" ht="14.25">
      <c r="A46" s="14" t="s">
        <v>375</v>
      </c>
      <c r="B46" s="14" t="s">
        <v>360</v>
      </c>
      <c r="C46" s="14" t="s">
        <v>21</v>
      </c>
      <c r="D46" s="14" t="s">
        <v>21</v>
      </c>
      <c r="E46" s="14" t="s">
        <v>21</v>
      </c>
      <c r="F46" s="14" t="s">
        <v>21</v>
      </c>
      <c r="G46" s="14" t="s">
        <v>22</v>
      </c>
      <c r="H46" s="14" t="s">
        <v>21</v>
      </c>
      <c r="I46" s="14" t="s">
        <v>21</v>
      </c>
      <c r="J46" s="14" t="s">
        <v>22</v>
      </c>
      <c r="K46" s="14" t="s">
        <v>22</v>
      </c>
      <c r="L46" s="14" t="s">
        <v>21</v>
      </c>
      <c r="M46" s="14" t="s">
        <v>21</v>
      </c>
      <c r="N46" s="14" t="s">
        <v>21</v>
      </c>
      <c r="O46" s="90" t="s">
        <v>22</v>
      </c>
      <c r="P46" s="14" t="s">
        <v>336</v>
      </c>
      <c r="Q46" s="14" t="s">
        <v>160</v>
      </c>
      <c r="R46" s="14" t="s">
        <v>336</v>
      </c>
      <c r="S46" s="14" t="s">
        <v>336</v>
      </c>
      <c r="T46" s="17">
        <v>230</v>
      </c>
      <c r="U46" s="14">
        <f>SUM('Equipment specfics'!N331:N332)</f>
        <v>0</v>
      </c>
      <c r="V46" s="14">
        <f>SUM('Equipment specfics'!O331:O332)</f>
        <v>0</v>
      </c>
      <c r="W46" s="14" t="s">
        <v>327</v>
      </c>
    </row>
    <row r="47" spans="1:23" ht="14.25">
      <c r="A47" s="14" t="s">
        <v>376</v>
      </c>
      <c r="B47" s="14" t="s">
        <v>384</v>
      </c>
      <c r="C47" s="14" t="s">
        <v>21</v>
      </c>
      <c r="D47" s="14" t="s">
        <v>21</v>
      </c>
      <c r="E47" s="14" t="s">
        <v>21</v>
      </c>
      <c r="F47" s="14" t="s">
        <v>21</v>
      </c>
      <c r="G47" s="14" t="s">
        <v>21</v>
      </c>
      <c r="H47" s="14" t="s">
        <v>21</v>
      </c>
      <c r="I47" s="14" t="s">
        <v>21</v>
      </c>
      <c r="J47" s="14" t="s">
        <v>21</v>
      </c>
      <c r="K47" s="14" t="s">
        <v>21</v>
      </c>
      <c r="L47" s="14" t="s">
        <v>21</v>
      </c>
      <c r="M47" s="14" t="s">
        <v>21</v>
      </c>
      <c r="N47" s="14" t="s">
        <v>21</v>
      </c>
      <c r="O47" s="90" t="s">
        <v>721</v>
      </c>
      <c r="P47" s="14" t="s">
        <v>336</v>
      </c>
      <c r="Q47" s="14" t="s">
        <v>160</v>
      </c>
      <c r="R47" s="14" t="s">
        <v>336</v>
      </c>
      <c r="S47" s="14" t="s">
        <v>336</v>
      </c>
      <c r="T47" s="17">
        <v>230</v>
      </c>
      <c r="U47" s="14">
        <f>SUM('Equipment specfics'!N333:N336)</f>
        <v>0</v>
      </c>
      <c r="V47" s="14">
        <f>SUM('Equipment specfics'!O333:O336)</f>
        <v>0</v>
      </c>
      <c r="W47" s="14" t="s">
        <v>357</v>
      </c>
    </row>
    <row r="48" spans="1:23" ht="14.25">
      <c r="A48" s="14" t="s">
        <v>377</v>
      </c>
      <c r="B48" s="14" t="s">
        <v>389</v>
      </c>
      <c r="C48" s="14" t="s">
        <v>21</v>
      </c>
      <c r="D48" s="14" t="s">
        <v>21</v>
      </c>
      <c r="E48" s="14" t="s">
        <v>21</v>
      </c>
      <c r="F48" s="14" t="s">
        <v>21</v>
      </c>
      <c r="G48" s="14" t="s">
        <v>22</v>
      </c>
      <c r="H48" s="14" t="s">
        <v>21</v>
      </c>
      <c r="I48" s="14" t="s">
        <v>21</v>
      </c>
      <c r="J48" s="14" t="s">
        <v>22</v>
      </c>
      <c r="K48" s="14" t="s">
        <v>22</v>
      </c>
      <c r="L48" s="14" t="s">
        <v>21</v>
      </c>
      <c r="M48" s="14" t="s">
        <v>21</v>
      </c>
      <c r="N48" s="14" t="s">
        <v>21</v>
      </c>
      <c r="O48" s="90" t="s">
        <v>22</v>
      </c>
      <c r="P48" s="14" t="s">
        <v>336</v>
      </c>
      <c r="Q48" s="14" t="s">
        <v>160</v>
      </c>
      <c r="R48" s="14" t="s">
        <v>336</v>
      </c>
      <c r="S48" s="14" t="s">
        <v>336</v>
      </c>
      <c r="T48" s="17">
        <v>230</v>
      </c>
      <c r="U48" s="14">
        <f>SUM('Equipment specfics'!N337:N340)</f>
        <v>5.5</v>
      </c>
      <c r="V48" s="14">
        <f>SUM('Equipment specfics'!O337:O340)</f>
        <v>3.5</v>
      </c>
      <c r="W48" s="14" t="s">
        <v>357</v>
      </c>
    </row>
    <row r="49" spans="1:23" ht="14.25">
      <c r="A49" s="14" t="s">
        <v>378</v>
      </c>
      <c r="B49" s="14" t="s">
        <v>725</v>
      </c>
      <c r="C49" s="14" t="s">
        <v>21</v>
      </c>
      <c r="D49" s="14" t="s">
        <v>21</v>
      </c>
      <c r="E49" s="14" t="s">
        <v>21</v>
      </c>
      <c r="F49" s="14" t="s">
        <v>21</v>
      </c>
      <c r="G49" s="14" t="s">
        <v>21</v>
      </c>
      <c r="H49" s="14" t="s">
        <v>21</v>
      </c>
      <c r="I49" s="14" t="s">
        <v>21</v>
      </c>
      <c r="J49" s="14" t="s">
        <v>21</v>
      </c>
      <c r="K49" s="14" t="s">
        <v>21</v>
      </c>
      <c r="L49" s="14" t="s">
        <v>21</v>
      </c>
      <c r="M49" s="14" t="s">
        <v>21</v>
      </c>
      <c r="N49" s="14" t="s">
        <v>22</v>
      </c>
      <c r="O49" s="90" t="s">
        <v>721</v>
      </c>
      <c r="P49" s="14" t="s">
        <v>336</v>
      </c>
      <c r="Q49" s="14" t="s">
        <v>160</v>
      </c>
      <c r="R49" s="14" t="s">
        <v>336</v>
      </c>
      <c r="S49" s="14" t="s">
        <v>336</v>
      </c>
      <c r="T49" s="17">
        <v>230</v>
      </c>
      <c r="U49" s="14">
        <f>SUM('Equipment specfics'!N341:N348)</f>
        <v>10</v>
      </c>
      <c r="V49" s="14">
        <f>SUM('Equipment specfics'!O341:O348)</f>
        <v>5</v>
      </c>
      <c r="W49" s="14" t="s">
        <v>326</v>
      </c>
    </row>
    <row r="50" spans="1:23" ht="14.25">
      <c r="A50" s="14" t="s">
        <v>394</v>
      </c>
      <c r="B50" s="14" t="s">
        <v>396</v>
      </c>
      <c r="C50" s="14" t="s">
        <v>21</v>
      </c>
      <c r="D50" s="14" t="s">
        <v>21</v>
      </c>
      <c r="E50" s="14" t="s">
        <v>21</v>
      </c>
      <c r="F50" s="14" t="s">
        <v>21</v>
      </c>
      <c r="G50" s="14" t="s">
        <v>21</v>
      </c>
      <c r="H50" s="14" t="s">
        <v>21</v>
      </c>
      <c r="I50" s="14" t="s">
        <v>21</v>
      </c>
      <c r="J50" s="14" t="s">
        <v>21</v>
      </c>
      <c r="K50" s="14" t="s">
        <v>21</v>
      </c>
      <c r="L50" s="14" t="s">
        <v>21</v>
      </c>
      <c r="M50" s="14" t="s">
        <v>21</v>
      </c>
      <c r="N50" s="14" t="s">
        <v>22</v>
      </c>
      <c r="O50" s="90" t="s">
        <v>721</v>
      </c>
      <c r="P50" s="14" t="s">
        <v>336</v>
      </c>
      <c r="Q50" s="14" t="s">
        <v>160</v>
      </c>
      <c r="R50" s="14" t="s">
        <v>336</v>
      </c>
      <c r="S50" s="14" t="s">
        <v>336</v>
      </c>
      <c r="T50" s="17">
        <v>230</v>
      </c>
      <c r="U50" s="14">
        <f>SUM('Equipment specfics'!N348:N357)</f>
        <v>10</v>
      </c>
      <c r="V50" s="14">
        <f>SUM('Equipment specfics'!O348:O357)</f>
        <v>5</v>
      </c>
      <c r="W50" s="14" t="s">
        <v>357</v>
      </c>
    </row>
    <row r="51" spans="1:23" ht="14.25">
      <c r="A51" s="14" t="s">
        <v>395</v>
      </c>
      <c r="B51" s="14" t="s">
        <v>399</v>
      </c>
      <c r="C51" s="14" t="s">
        <v>21</v>
      </c>
      <c r="D51" s="14" t="s">
        <v>21</v>
      </c>
      <c r="E51" s="14" t="s">
        <v>21</v>
      </c>
      <c r="F51" s="14" t="s">
        <v>21</v>
      </c>
      <c r="G51" s="14" t="s">
        <v>21</v>
      </c>
      <c r="H51" s="14" t="s">
        <v>21</v>
      </c>
      <c r="I51" s="14" t="s">
        <v>21</v>
      </c>
      <c r="J51" s="14" t="s">
        <v>21</v>
      </c>
      <c r="K51" s="14" t="s">
        <v>21</v>
      </c>
      <c r="L51" s="14" t="s">
        <v>21</v>
      </c>
      <c r="M51" s="14" t="s">
        <v>21</v>
      </c>
      <c r="N51" s="14" t="s">
        <v>22</v>
      </c>
      <c r="O51" s="90" t="s">
        <v>721</v>
      </c>
      <c r="P51" s="14" t="s">
        <v>336</v>
      </c>
      <c r="Q51" s="14" t="s">
        <v>160</v>
      </c>
      <c r="R51" s="14" t="s">
        <v>336</v>
      </c>
      <c r="S51" s="14" t="s">
        <v>336</v>
      </c>
      <c r="T51" s="17">
        <v>230</v>
      </c>
      <c r="U51" s="14">
        <f>SUM('Equipment specfics'!N358:N364)</f>
        <v>6</v>
      </c>
      <c r="V51" s="14">
        <f>SUM('Equipment specfics'!O358:O364)</f>
        <v>1.5</v>
      </c>
      <c r="W51" s="14" t="s">
        <v>357</v>
      </c>
    </row>
    <row r="52" spans="1:23" ht="14.25">
      <c r="A52" s="14" t="s">
        <v>406</v>
      </c>
      <c r="B52" s="14" t="s">
        <v>206</v>
      </c>
      <c r="C52" s="14" t="s">
        <v>21</v>
      </c>
      <c r="D52" s="14" t="s">
        <v>21</v>
      </c>
      <c r="E52" s="14" t="s">
        <v>21</v>
      </c>
      <c r="F52" s="14" t="s">
        <v>21</v>
      </c>
      <c r="G52" s="14" t="s">
        <v>21</v>
      </c>
      <c r="H52" s="14" t="s">
        <v>21</v>
      </c>
      <c r="I52" s="14" t="s">
        <v>21</v>
      </c>
      <c r="J52" s="14" t="s">
        <v>21</v>
      </c>
      <c r="K52" s="14" t="s">
        <v>21</v>
      </c>
      <c r="L52" s="14" t="s">
        <v>21</v>
      </c>
      <c r="M52" s="14" t="s">
        <v>21</v>
      </c>
      <c r="N52" s="14" t="s">
        <v>22</v>
      </c>
      <c r="O52" s="90" t="s">
        <v>721</v>
      </c>
      <c r="P52" s="22" t="s">
        <v>29</v>
      </c>
      <c r="Q52" s="14" t="s">
        <v>30</v>
      </c>
      <c r="R52" s="22" t="s">
        <v>29</v>
      </c>
      <c r="S52" s="22" t="s">
        <v>29</v>
      </c>
      <c r="T52" s="17">
        <v>230</v>
      </c>
      <c r="U52" s="14">
        <f>SUM('Equipment specfics'!N365:N372)</f>
        <v>0</v>
      </c>
      <c r="V52" s="14">
        <f>SUM('Equipment specfics'!O365:O372)</f>
        <v>0</v>
      </c>
      <c r="W52" s="14" t="s">
        <v>357</v>
      </c>
    </row>
    <row r="53" spans="1:23" ht="14.25">
      <c r="A53" s="14" t="s">
        <v>407</v>
      </c>
      <c r="B53" s="14" t="s">
        <v>413</v>
      </c>
      <c r="C53" s="14" t="s">
        <v>21</v>
      </c>
      <c r="D53" s="14" t="s">
        <v>21</v>
      </c>
      <c r="E53" s="14" t="s">
        <v>22</v>
      </c>
      <c r="F53" s="14" t="s">
        <v>21</v>
      </c>
      <c r="G53" s="14" t="s">
        <v>22</v>
      </c>
      <c r="H53" s="14" t="s">
        <v>22</v>
      </c>
      <c r="I53" s="14" t="s">
        <v>22</v>
      </c>
      <c r="J53" s="14" t="s">
        <v>22</v>
      </c>
      <c r="K53" s="14" t="s">
        <v>22</v>
      </c>
      <c r="L53" s="14" t="s">
        <v>21</v>
      </c>
      <c r="M53" s="14" t="s">
        <v>21</v>
      </c>
      <c r="N53" s="14" t="s">
        <v>22</v>
      </c>
      <c r="O53" s="90" t="s">
        <v>22</v>
      </c>
      <c r="P53" s="14" t="s">
        <v>336</v>
      </c>
      <c r="Q53" s="14" t="s">
        <v>160</v>
      </c>
      <c r="R53" s="14" t="s">
        <v>336</v>
      </c>
      <c r="S53" s="14" t="s">
        <v>336</v>
      </c>
      <c r="T53" s="17" t="s">
        <v>537</v>
      </c>
      <c r="U53" s="14">
        <f>SUM('Equipment specfics'!N373:N385)</f>
        <v>38.35000000000001</v>
      </c>
      <c r="V53" s="14">
        <f>SUM('Equipment specfics'!O373:O385)</f>
        <v>14.599999999999998</v>
      </c>
      <c r="W53" s="14" t="s">
        <v>17</v>
      </c>
    </row>
    <row r="54" spans="1:23" ht="14.25">
      <c r="A54" s="14" t="s">
        <v>408</v>
      </c>
      <c r="B54" s="14" t="s">
        <v>633</v>
      </c>
      <c r="C54" s="14" t="s">
        <v>21</v>
      </c>
      <c r="D54" s="14" t="s">
        <v>21</v>
      </c>
      <c r="E54" s="14" t="s">
        <v>22</v>
      </c>
      <c r="F54" s="14" t="s">
        <v>21</v>
      </c>
      <c r="G54" s="14" t="s">
        <v>21</v>
      </c>
      <c r="H54" s="14" t="s">
        <v>22</v>
      </c>
      <c r="I54" s="14" t="s">
        <v>21</v>
      </c>
      <c r="J54" s="14" t="s">
        <v>21</v>
      </c>
      <c r="K54" s="14" t="s">
        <v>21</v>
      </c>
      <c r="L54" s="14" t="s">
        <v>21</v>
      </c>
      <c r="M54" s="14" t="s">
        <v>21</v>
      </c>
      <c r="N54" s="14" t="s">
        <v>22</v>
      </c>
      <c r="O54" s="90" t="s">
        <v>21</v>
      </c>
      <c r="P54" s="22" t="s">
        <v>29</v>
      </c>
      <c r="Q54" s="14" t="s">
        <v>30</v>
      </c>
      <c r="R54" s="22" t="s">
        <v>29</v>
      </c>
      <c r="S54" s="22" t="s">
        <v>29</v>
      </c>
      <c r="T54" s="17" t="s">
        <v>537</v>
      </c>
      <c r="U54" s="14">
        <f>SUM('Equipment specfics'!N387:N395)</f>
        <v>47</v>
      </c>
      <c r="V54" s="14">
        <f>SUM('Equipment specfics'!O387:O395)</f>
        <v>32</v>
      </c>
      <c r="W54" s="14" t="s">
        <v>326</v>
      </c>
    </row>
    <row r="55" spans="1:23" ht="14.25">
      <c r="A55" s="14" t="s">
        <v>409</v>
      </c>
      <c r="B55" s="14" t="s">
        <v>282</v>
      </c>
      <c r="C55" s="14" t="s">
        <v>21</v>
      </c>
      <c r="D55" s="14" t="s">
        <v>21</v>
      </c>
      <c r="E55" s="14" t="s">
        <v>21</v>
      </c>
      <c r="F55" s="14" t="s">
        <v>21</v>
      </c>
      <c r="G55" s="14" t="s">
        <v>21</v>
      </c>
      <c r="H55" s="14" t="s">
        <v>21</v>
      </c>
      <c r="I55" s="14" t="s">
        <v>21</v>
      </c>
      <c r="J55" s="14" t="s">
        <v>21</v>
      </c>
      <c r="K55" s="14" t="s">
        <v>21</v>
      </c>
      <c r="L55" s="14" t="s">
        <v>21</v>
      </c>
      <c r="M55" s="14" t="s">
        <v>21</v>
      </c>
      <c r="N55" s="14" t="s">
        <v>21</v>
      </c>
      <c r="O55" s="90" t="s">
        <v>721</v>
      </c>
      <c r="P55" s="22" t="s">
        <v>29</v>
      </c>
      <c r="Q55" s="14" t="s">
        <v>30</v>
      </c>
      <c r="R55" s="22" t="s">
        <v>29</v>
      </c>
      <c r="S55" s="22" t="s">
        <v>29</v>
      </c>
      <c r="T55" s="17">
        <v>230</v>
      </c>
      <c r="U55" s="14">
        <f>SUM('Equipment specfics'!O397)</f>
        <v>0</v>
      </c>
      <c r="V55" s="14">
        <f>SUM('Equipment specfics'!P397)</f>
        <v>0</v>
      </c>
      <c r="W55" s="14" t="s">
        <v>17</v>
      </c>
    </row>
    <row r="56" spans="1:23" ht="14.25">
      <c r="A56" s="14" t="s">
        <v>410</v>
      </c>
      <c r="B56" s="14" t="s">
        <v>206</v>
      </c>
      <c r="C56" s="14" t="s">
        <v>21</v>
      </c>
      <c r="D56" s="14" t="s">
        <v>21</v>
      </c>
      <c r="E56" s="14" t="s">
        <v>21</v>
      </c>
      <c r="F56" s="14" t="s">
        <v>21</v>
      </c>
      <c r="G56" s="14" t="s">
        <v>21</v>
      </c>
      <c r="H56" s="14" t="s">
        <v>21</v>
      </c>
      <c r="I56" s="14" t="s">
        <v>21</v>
      </c>
      <c r="J56" s="14" t="s">
        <v>21</v>
      </c>
      <c r="K56" s="14" t="s">
        <v>21</v>
      </c>
      <c r="L56" s="14" t="s">
        <v>21</v>
      </c>
      <c r="M56" s="14" t="s">
        <v>21</v>
      </c>
      <c r="N56" s="14" t="s">
        <v>21</v>
      </c>
      <c r="O56" s="90" t="s">
        <v>721</v>
      </c>
      <c r="P56" s="22" t="s">
        <v>29</v>
      </c>
      <c r="Q56" s="14" t="s">
        <v>30</v>
      </c>
      <c r="R56" s="22" t="s">
        <v>29</v>
      </c>
      <c r="S56" s="22" t="s">
        <v>29</v>
      </c>
      <c r="T56" s="17">
        <v>230</v>
      </c>
      <c r="U56" s="14">
        <f>SUM('Equipment specfics'!N398)</f>
        <v>0</v>
      </c>
      <c r="V56" s="14">
        <f>SUM('Equipment specfics'!O398)</f>
        <v>0</v>
      </c>
      <c r="W56" s="14" t="s">
        <v>17</v>
      </c>
    </row>
    <row r="57" spans="1:23" ht="14.25">
      <c r="A57" s="14" t="s">
        <v>411</v>
      </c>
      <c r="B57" s="14" t="s">
        <v>281</v>
      </c>
      <c r="C57" s="14" t="s">
        <v>21</v>
      </c>
      <c r="D57" s="14" t="s">
        <v>21</v>
      </c>
      <c r="E57" s="14" t="s">
        <v>21</v>
      </c>
      <c r="F57" s="14" t="s">
        <v>21</v>
      </c>
      <c r="G57" s="14" t="s">
        <v>21</v>
      </c>
      <c r="H57" s="14" t="s">
        <v>21</v>
      </c>
      <c r="I57" s="14" t="s">
        <v>21</v>
      </c>
      <c r="J57" s="14" t="s">
        <v>21</v>
      </c>
      <c r="K57" s="14" t="s">
        <v>21</v>
      </c>
      <c r="L57" s="14" t="s">
        <v>21</v>
      </c>
      <c r="M57" s="14" t="s">
        <v>21</v>
      </c>
      <c r="N57" s="14" t="s">
        <v>21</v>
      </c>
      <c r="O57" s="90" t="s">
        <v>721</v>
      </c>
      <c r="P57" s="22" t="s">
        <v>29</v>
      </c>
      <c r="Q57" s="14" t="s">
        <v>30</v>
      </c>
      <c r="R57" s="22" t="s">
        <v>29</v>
      </c>
      <c r="S57" s="22" t="s">
        <v>29</v>
      </c>
      <c r="T57" s="17">
        <v>230</v>
      </c>
      <c r="U57" s="14">
        <f>SUM('Equipment specfics'!N399)</f>
        <v>0</v>
      </c>
      <c r="V57" s="14">
        <f>SUM('Equipment specfics'!O399)</f>
        <v>0</v>
      </c>
      <c r="W57" s="14" t="s">
        <v>327</v>
      </c>
    </row>
    <row r="58" spans="1:23" ht="14.25">
      <c r="A58" s="14" t="s">
        <v>412</v>
      </c>
      <c r="B58" s="14" t="s">
        <v>206</v>
      </c>
      <c r="C58" s="14" t="s">
        <v>21</v>
      </c>
      <c r="D58" s="14" t="s">
        <v>21</v>
      </c>
      <c r="E58" s="14" t="s">
        <v>21</v>
      </c>
      <c r="F58" s="14" t="s">
        <v>21</v>
      </c>
      <c r="G58" s="14" t="s">
        <v>21</v>
      </c>
      <c r="H58" s="14" t="s">
        <v>21</v>
      </c>
      <c r="I58" s="14" t="s">
        <v>21</v>
      </c>
      <c r="J58" s="14" t="s">
        <v>21</v>
      </c>
      <c r="K58" s="14" t="s">
        <v>21</v>
      </c>
      <c r="L58" s="14" t="s">
        <v>21</v>
      </c>
      <c r="M58" s="14" t="s">
        <v>21</v>
      </c>
      <c r="N58" s="14" t="s">
        <v>21</v>
      </c>
      <c r="O58" s="90" t="s">
        <v>721</v>
      </c>
      <c r="P58" s="22" t="s">
        <v>29</v>
      </c>
      <c r="Q58" s="14" t="s">
        <v>30</v>
      </c>
      <c r="R58" s="15" t="s">
        <v>36</v>
      </c>
      <c r="S58" s="15" t="s">
        <v>36</v>
      </c>
      <c r="T58" s="17">
        <v>230</v>
      </c>
      <c r="U58" s="14">
        <f>SUM('Equipment specfics'!N400)</f>
        <v>0</v>
      </c>
      <c r="V58" s="14">
        <f>SUM('Equipment specfics'!O400)</f>
        <v>0</v>
      </c>
      <c r="W58" s="14" t="s">
        <v>17</v>
      </c>
    </row>
    <row r="59" spans="1:23" ht="14.25">
      <c r="A59" s="14" t="s">
        <v>463</v>
      </c>
      <c r="B59" s="14" t="s">
        <v>282</v>
      </c>
      <c r="C59" s="14" t="s">
        <v>21</v>
      </c>
      <c r="D59" s="14" t="s">
        <v>21</v>
      </c>
      <c r="E59" s="14" t="s">
        <v>21</v>
      </c>
      <c r="F59" s="14" t="s">
        <v>21</v>
      </c>
      <c r="G59" s="14" t="s">
        <v>21</v>
      </c>
      <c r="H59" s="14" t="s">
        <v>21</v>
      </c>
      <c r="I59" s="14" t="s">
        <v>21</v>
      </c>
      <c r="J59" s="14" t="s">
        <v>21</v>
      </c>
      <c r="K59" s="14" t="s">
        <v>21</v>
      </c>
      <c r="L59" s="14" t="s">
        <v>21</v>
      </c>
      <c r="M59" s="14" t="s">
        <v>21</v>
      </c>
      <c r="N59" s="14" t="s">
        <v>21</v>
      </c>
      <c r="O59" s="90" t="s">
        <v>721</v>
      </c>
      <c r="P59" s="22" t="s">
        <v>29</v>
      </c>
      <c r="Q59" s="14" t="s">
        <v>30</v>
      </c>
      <c r="R59" s="22" t="s">
        <v>29</v>
      </c>
      <c r="S59" s="22" t="s">
        <v>29</v>
      </c>
      <c r="T59" s="17">
        <v>230</v>
      </c>
      <c r="U59" s="14">
        <f>SUM('Equipment specfics'!N401)</f>
        <v>0</v>
      </c>
      <c r="V59" s="14">
        <f>SUM('Equipment specfics'!O401)</f>
        <v>0</v>
      </c>
      <c r="W59" s="14" t="s">
        <v>357</v>
      </c>
    </row>
    <row r="60" spans="1:23" ht="14.25">
      <c r="A60" s="14" t="s">
        <v>433</v>
      </c>
      <c r="B60" s="14" t="s">
        <v>436</v>
      </c>
      <c r="C60" s="14" t="s">
        <v>22</v>
      </c>
      <c r="D60" s="14" t="s">
        <v>22</v>
      </c>
      <c r="E60" s="14" t="s">
        <v>21</v>
      </c>
      <c r="F60" s="14" t="s">
        <v>21</v>
      </c>
      <c r="G60" s="14" t="s">
        <v>22</v>
      </c>
      <c r="H60" s="14" t="s">
        <v>21</v>
      </c>
      <c r="I60" s="14" t="s">
        <v>21</v>
      </c>
      <c r="J60" s="14" t="s">
        <v>22</v>
      </c>
      <c r="K60" s="14" t="s">
        <v>22</v>
      </c>
      <c r="L60" s="14" t="s">
        <v>21</v>
      </c>
      <c r="M60" s="14" t="s">
        <v>21</v>
      </c>
      <c r="N60" s="14" t="s">
        <v>22</v>
      </c>
      <c r="O60" s="90" t="s">
        <v>22</v>
      </c>
      <c r="P60" s="14" t="s">
        <v>336</v>
      </c>
      <c r="Q60" s="14" t="s">
        <v>160</v>
      </c>
      <c r="R60" s="14" t="s">
        <v>336</v>
      </c>
      <c r="S60" s="14" t="s">
        <v>336</v>
      </c>
      <c r="T60" s="17" t="s">
        <v>537</v>
      </c>
      <c r="U60" s="14">
        <f>SUM('Equipment specfics'!N402:N413)</f>
        <v>2.7</v>
      </c>
      <c r="V60" s="14">
        <f>SUM('Equipment specfics'!O402:O413)</f>
        <v>2.7</v>
      </c>
      <c r="W60" s="14" t="s">
        <v>327</v>
      </c>
    </row>
    <row r="61" spans="1:23" ht="14.25">
      <c r="A61" s="14" t="s">
        <v>434</v>
      </c>
      <c r="B61" s="14" t="s">
        <v>437</v>
      </c>
      <c r="C61" s="14" t="s">
        <v>22</v>
      </c>
      <c r="D61" s="14" t="s">
        <v>22</v>
      </c>
      <c r="E61" s="14" t="s">
        <v>22</v>
      </c>
      <c r="F61" s="14" t="s">
        <v>22</v>
      </c>
      <c r="G61" s="14" t="s">
        <v>21</v>
      </c>
      <c r="H61" s="14" t="s">
        <v>21</v>
      </c>
      <c r="I61" s="14" t="s">
        <v>21</v>
      </c>
      <c r="J61" s="14" t="s">
        <v>21</v>
      </c>
      <c r="K61" s="14" t="s">
        <v>21</v>
      </c>
      <c r="L61" s="14" t="s">
        <v>22</v>
      </c>
      <c r="M61" s="14" t="s">
        <v>21</v>
      </c>
      <c r="N61" s="14" t="s">
        <v>22</v>
      </c>
      <c r="O61" s="90" t="s">
        <v>22</v>
      </c>
      <c r="P61" s="22" t="s">
        <v>29</v>
      </c>
      <c r="Q61" s="14" t="s">
        <v>30</v>
      </c>
      <c r="R61" s="22" t="s">
        <v>29</v>
      </c>
      <c r="S61" s="22" t="s">
        <v>29</v>
      </c>
      <c r="T61" s="17" t="s">
        <v>537</v>
      </c>
      <c r="U61" s="14">
        <f>SUM('Equipment specfics'!N414:N428)</f>
        <v>18.7</v>
      </c>
      <c r="V61" s="14">
        <f>SUM('Equipment specfics'!O414:O428)</f>
        <v>18.7</v>
      </c>
      <c r="W61" s="14" t="s">
        <v>327</v>
      </c>
    </row>
    <row r="62" spans="1:23" ht="14.25">
      <c r="A62" s="14" t="s">
        <v>435</v>
      </c>
      <c r="B62" s="14" t="s">
        <v>445</v>
      </c>
      <c r="C62" s="14" t="s">
        <v>21</v>
      </c>
      <c r="D62" s="14" t="s">
        <v>21</v>
      </c>
      <c r="E62" s="14" t="s">
        <v>21</v>
      </c>
      <c r="F62" s="14" t="s">
        <v>21</v>
      </c>
      <c r="G62" s="14" t="s">
        <v>21</v>
      </c>
      <c r="H62" s="14" t="s">
        <v>21</v>
      </c>
      <c r="I62" s="14" t="s">
        <v>21</v>
      </c>
      <c r="J62" s="14" t="s">
        <v>21</v>
      </c>
      <c r="K62" s="14" t="s">
        <v>21</v>
      </c>
      <c r="L62" s="14" t="s">
        <v>21</v>
      </c>
      <c r="M62" s="14" t="s">
        <v>21</v>
      </c>
      <c r="N62" s="14" t="s">
        <v>22</v>
      </c>
      <c r="O62" s="90" t="s">
        <v>721</v>
      </c>
      <c r="P62" s="22" t="s">
        <v>29</v>
      </c>
      <c r="Q62" s="14" t="s">
        <v>30</v>
      </c>
      <c r="R62" s="22" t="s">
        <v>29</v>
      </c>
      <c r="S62" s="22" t="s">
        <v>29</v>
      </c>
      <c r="T62" s="17">
        <v>230</v>
      </c>
      <c r="U62" s="14">
        <f>SUM('Equipment specfics'!N429:N443)</f>
        <v>5.299999999999999</v>
      </c>
      <c r="V62" s="14">
        <f>SUM('Equipment specfics'!O429:O443)</f>
        <v>4.899999999999999</v>
      </c>
      <c r="W62" s="14" t="s">
        <v>17</v>
      </c>
    </row>
    <row r="113" ht="14.25"/>
    <row r="114" ht="14.25"/>
    <row r="115" ht="14.25"/>
    <row r="117" ht="14.25"/>
  </sheetData>
  <sheetProtection/>
  <autoFilter ref="A1:W62"/>
  <printOptions/>
  <pageMargins left="0.7000000000000001" right="0.7000000000000001" top="0.7500000000000001" bottom="0.7500000000000001" header="0.30000000000000004" footer="0.30000000000000004"/>
  <pageSetup orientation="landscape" paperSize="8" r:id="rId3"/>
  <headerFooter>
    <oddHeader>&amp;L&amp;"Tahoma"&amp;8&amp;BDocument Type: &amp;BInterface Description
Document Number: ESS-0145269
&amp;R&amp;"Tahoma"&amp;8Document Date: Sep 26, 2017
Revision: 1(10)
State: Preliminary
</oddHeader>
    <oddFooter>&amp;C&amp;8Page: &amp;P of &amp;N
&amp;R&amp;8Room configuration
</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B445"/>
  <sheetViews>
    <sheetView tabSelected="1" workbookViewId="0" topLeftCell="A1">
      <pane ySplit="1" topLeftCell="A269" activePane="bottomLeft" state="frozen"/>
      <selection pane="topLeft" activeCell="A1" sqref="A1"/>
      <selection pane="bottomLeft" activeCell="A283" sqref="A283"/>
    </sheetView>
  </sheetViews>
  <sheetFormatPr defaultColWidth="8.875" defaultRowHeight="14.25" outlineLevelCol="1"/>
  <cols>
    <col min="1" max="1" width="12.375" style="35" bestFit="1" customWidth="1"/>
    <col min="2" max="2" width="24.00390625" style="35" customWidth="1"/>
    <col min="3" max="3" width="21.625" style="8" customWidth="1"/>
    <col min="4" max="4" width="44.25390625" style="8" customWidth="1"/>
    <col min="5" max="5" width="19.625" style="8" customWidth="1"/>
    <col min="6" max="6" width="8.875" style="35" customWidth="1"/>
    <col min="7" max="7" width="10.75390625" style="35" customWidth="1" outlineLevel="1"/>
    <col min="8" max="8" width="8.875" style="35" customWidth="1" outlineLevel="1"/>
    <col min="9" max="9" width="7.00390625" style="35" customWidth="1" outlineLevel="1"/>
    <col min="10" max="10" width="9.375" style="35" customWidth="1" outlineLevel="1"/>
    <col min="11" max="11" width="11.00390625" style="35" customWidth="1" outlineLevel="1"/>
    <col min="12" max="12" width="10.50390625" style="35" customWidth="1"/>
    <col min="13" max="13" width="8.875" style="35" customWidth="1"/>
    <col min="14" max="14" width="6.375" style="47" bestFit="1" customWidth="1"/>
    <col min="15" max="15" width="6.375" style="35" bestFit="1" customWidth="1"/>
    <col min="16" max="16" width="8.375" style="35" customWidth="1" outlineLevel="1"/>
    <col min="17" max="17" width="8.875" style="35" customWidth="1" outlineLevel="1"/>
    <col min="18" max="18" width="8.00390625" style="35" bestFit="1" customWidth="1"/>
    <col min="19" max="19" width="11.125" style="35" customWidth="1"/>
    <col min="20" max="20" width="8.875" style="46" customWidth="1"/>
    <col min="21" max="21" width="13.25390625" style="35" customWidth="1"/>
    <col min="22" max="16384" width="8.875" style="35" customWidth="1"/>
  </cols>
  <sheetData>
    <row r="1" spans="1:21" ht="110.25">
      <c r="A1" s="29" t="s">
        <v>210</v>
      </c>
      <c r="B1" s="29" t="s">
        <v>121</v>
      </c>
      <c r="C1" s="29" t="s">
        <v>4</v>
      </c>
      <c r="D1" s="29" t="s">
        <v>5</v>
      </c>
      <c r="E1" s="29" t="s">
        <v>509</v>
      </c>
      <c r="F1" s="29" t="s">
        <v>122</v>
      </c>
      <c r="G1" s="30" t="s">
        <v>6</v>
      </c>
      <c r="H1" s="29" t="s">
        <v>15</v>
      </c>
      <c r="I1" s="29" t="s">
        <v>16</v>
      </c>
      <c r="J1" s="29" t="s">
        <v>17</v>
      </c>
      <c r="K1" s="29" t="s">
        <v>18</v>
      </c>
      <c r="L1" s="29" t="s">
        <v>19</v>
      </c>
      <c r="M1" s="31" t="s">
        <v>20</v>
      </c>
      <c r="N1" s="32" t="s">
        <v>7</v>
      </c>
      <c r="O1" s="29" t="s">
        <v>8</v>
      </c>
      <c r="P1" s="29" t="s">
        <v>9</v>
      </c>
      <c r="Q1" s="29" t="s">
        <v>10</v>
      </c>
      <c r="R1" s="29" t="s">
        <v>174</v>
      </c>
      <c r="S1" s="29" t="s">
        <v>175</v>
      </c>
      <c r="T1" s="33" t="s">
        <v>491</v>
      </c>
      <c r="U1" s="29" t="s">
        <v>209</v>
      </c>
    </row>
    <row r="2" spans="1:21" ht="15.75">
      <c r="A2" s="35" t="s">
        <v>123</v>
      </c>
      <c r="B2" s="35" t="s">
        <v>27</v>
      </c>
      <c r="C2" s="8" t="s">
        <v>158</v>
      </c>
      <c r="H2" s="45" t="s">
        <v>16</v>
      </c>
      <c r="I2" s="45" t="s">
        <v>16</v>
      </c>
      <c r="M2" s="46" t="s">
        <v>468</v>
      </c>
      <c r="N2" s="35" t="s">
        <v>468</v>
      </c>
      <c r="O2" s="35" t="s">
        <v>468</v>
      </c>
      <c r="P2" s="35" t="s">
        <v>21</v>
      </c>
      <c r="Q2" s="35" t="s">
        <v>21</v>
      </c>
      <c r="R2" s="35" t="s">
        <v>21</v>
      </c>
      <c r="S2" s="35" t="s">
        <v>21</v>
      </c>
      <c r="T2" s="46" t="s">
        <v>468</v>
      </c>
      <c r="U2" s="35" t="s">
        <v>326</v>
      </c>
    </row>
    <row r="3" spans="1:21" ht="31.5">
      <c r="A3" s="35" t="s">
        <v>123</v>
      </c>
      <c r="B3" s="35" t="s">
        <v>27</v>
      </c>
      <c r="C3" s="8" t="s">
        <v>471</v>
      </c>
      <c r="D3" s="8" t="s">
        <v>543</v>
      </c>
      <c r="F3" s="35">
        <v>1</v>
      </c>
      <c r="H3" s="45" t="s">
        <v>16</v>
      </c>
      <c r="I3" s="45"/>
      <c r="M3" s="46" t="s">
        <v>468</v>
      </c>
      <c r="N3" s="35" t="s">
        <v>468</v>
      </c>
      <c r="O3" s="35" t="s">
        <v>468</v>
      </c>
      <c r="R3" s="35" t="s">
        <v>21</v>
      </c>
      <c r="S3" s="35" t="s">
        <v>21</v>
      </c>
      <c r="T3" s="35" t="s">
        <v>468</v>
      </c>
      <c r="U3" s="35" t="s">
        <v>330</v>
      </c>
    </row>
    <row r="4" spans="1:21" ht="47.25">
      <c r="A4" s="35" t="s">
        <v>123</v>
      </c>
      <c r="B4" s="35" t="s">
        <v>27</v>
      </c>
      <c r="C4" s="8" t="s">
        <v>602</v>
      </c>
      <c r="D4" s="8" t="s">
        <v>603</v>
      </c>
      <c r="F4" s="35">
        <v>1</v>
      </c>
      <c r="H4" s="45" t="s">
        <v>16</v>
      </c>
      <c r="I4" s="45" t="s">
        <v>16</v>
      </c>
      <c r="M4" s="46">
        <v>400</v>
      </c>
      <c r="N4" s="47">
        <v>15</v>
      </c>
      <c r="O4" s="47">
        <v>2</v>
      </c>
      <c r="R4" s="35" t="s">
        <v>21</v>
      </c>
      <c r="S4" s="35" t="s">
        <v>21</v>
      </c>
      <c r="T4" s="48" t="s">
        <v>468</v>
      </c>
      <c r="U4" s="35" t="s">
        <v>568</v>
      </c>
    </row>
    <row r="5" spans="1:21" ht="15.75">
      <c r="A5" s="35" t="s">
        <v>123</v>
      </c>
      <c r="B5" s="35" t="s">
        <v>27</v>
      </c>
      <c r="C5" s="8" t="s">
        <v>601</v>
      </c>
      <c r="D5" s="8" t="s">
        <v>600</v>
      </c>
      <c r="H5" s="45" t="s">
        <v>16</v>
      </c>
      <c r="I5" s="45" t="s">
        <v>16</v>
      </c>
      <c r="M5" s="46">
        <v>24</v>
      </c>
      <c r="N5" s="47" t="s">
        <v>468</v>
      </c>
      <c r="O5" s="47" t="s">
        <v>468</v>
      </c>
      <c r="R5" s="35" t="s">
        <v>21</v>
      </c>
      <c r="S5" s="35" t="s">
        <v>21</v>
      </c>
      <c r="T5" s="48" t="s">
        <v>468</v>
      </c>
      <c r="U5" s="35" t="s">
        <v>568</v>
      </c>
    </row>
    <row r="6" spans="1:21" ht="15.75">
      <c r="A6" s="35" t="s">
        <v>123</v>
      </c>
      <c r="B6" s="35" t="s">
        <v>27</v>
      </c>
      <c r="C6" s="8" t="s">
        <v>591</v>
      </c>
      <c r="D6" s="8" t="s">
        <v>592</v>
      </c>
      <c r="H6" s="45" t="s">
        <v>16</v>
      </c>
      <c r="I6" s="45" t="s">
        <v>16</v>
      </c>
      <c r="M6" s="46" t="s">
        <v>468</v>
      </c>
      <c r="N6" s="47" t="s">
        <v>468</v>
      </c>
      <c r="O6" s="47" t="s">
        <v>468</v>
      </c>
      <c r="R6" s="35" t="s">
        <v>21</v>
      </c>
      <c r="S6" s="35" t="s">
        <v>21</v>
      </c>
      <c r="T6" s="48" t="s">
        <v>468</v>
      </c>
      <c r="U6" s="35" t="s">
        <v>330</v>
      </c>
    </row>
    <row r="7" spans="1:22" ht="15.75">
      <c r="A7" s="35" t="s">
        <v>164</v>
      </c>
      <c r="B7" s="35" t="s">
        <v>624</v>
      </c>
      <c r="C7" s="36" t="s">
        <v>158</v>
      </c>
      <c r="D7" s="36"/>
      <c r="F7" s="38"/>
      <c r="G7" s="38"/>
      <c r="H7" s="45" t="s">
        <v>16</v>
      </c>
      <c r="I7" s="49" t="s">
        <v>16</v>
      </c>
      <c r="J7" s="38"/>
      <c r="K7" s="38"/>
      <c r="L7" s="38"/>
      <c r="M7" s="50">
        <v>230</v>
      </c>
      <c r="N7" s="38" t="s">
        <v>468</v>
      </c>
      <c r="O7" s="38" t="s">
        <v>468</v>
      </c>
      <c r="P7" s="38"/>
      <c r="Q7" s="38"/>
      <c r="R7" s="38" t="s">
        <v>21</v>
      </c>
      <c r="S7" s="38" t="s">
        <v>21</v>
      </c>
      <c r="T7" s="50" t="s">
        <v>468</v>
      </c>
      <c r="U7" s="38" t="s">
        <v>326</v>
      </c>
      <c r="V7" s="38"/>
    </row>
    <row r="8" spans="1:22" ht="31.5">
      <c r="A8" s="35" t="s">
        <v>164</v>
      </c>
      <c r="B8" s="35" t="s">
        <v>624</v>
      </c>
      <c r="C8" s="36" t="s">
        <v>654</v>
      </c>
      <c r="D8" s="36" t="s">
        <v>655</v>
      </c>
      <c r="F8" s="38"/>
      <c r="G8" s="38"/>
      <c r="H8" s="45"/>
      <c r="I8" s="49" t="s">
        <v>16</v>
      </c>
      <c r="J8" s="38"/>
      <c r="K8" s="38"/>
      <c r="L8" s="38"/>
      <c r="M8" s="50" t="s">
        <v>468</v>
      </c>
      <c r="N8" s="38" t="s">
        <v>468</v>
      </c>
      <c r="O8" s="38" t="s">
        <v>468</v>
      </c>
      <c r="P8" s="38"/>
      <c r="Q8" s="38" t="s">
        <v>21</v>
      </c>
      <c r="R8" s="38" t="s">
        <v>21</v>
      </c>
      <c r="S8" s="38" t="s">
        <v>21</v>
      </c>
      <c r="T8" s="50" t="s">
        <v>468</v>
      </c>
      <c r="U8" s="38" t="s">
        <v>326</v>
      </c>
      <c r="V8" s="38"/>
    </row>
    <row r="9" spans="1:22" ht="15.75">
      <c r="A9" s="35" t="s">
        <v>164</v>
      </c>
      <c r="B9" s="35" t="s">
        <v>624</v>
      </c>
      <c r="C9" s="36" t="s">
        <v>75</v>
      </c>
      <c r="D9" s="36"/>
      <c r="F9" s="38">
        <v>1</v>
      </c>
      <c r="G9" s="49"/>
      <c r="H9" s="45" t="s">
        <v>16</v>
      </c>
      <c r="I9" s="49" t="s">
        <v>16</v>
      </c>
      <c r="J9" s="38"/>
      <c r="K9" s="38"/>
      <c r="L9" s="38"/>
      <c r="M9" s="50">
        <v>400</v>
      </c>
      <c r="N9" s="38">
        <v>15</v>
      </c>
      <c r="O9" s="38">
        <v>11</v>
      </c>
      <c r="P9" s="38"/>
      <c r="Q9" s="38"/>
      <c r="R9" s="38" t="s">
        <v>21</v>
      </c>
      <c r="S9" s="38" t="s">
        <v>21</v>
      </c>
      <c r="T9" s="50">
        <v>229</v>
      </c>
      <c r="U9" s="38" t="s">
        <v>326</v>
      </c>
      <c r="V9" s="38"/>
    </row>
    <row r="10" spans="1:22" ht="15.75">
      <c r="A10" s="35" t="s">
        <v>164</v>
      </c>
      <c r="B10" s="35" t="s">
        <v>624</v>
      </c>
      <c r="C10" s="36" t="s">
        <v>165</v>
      </c>
      <c r="D10" s="36" t="s">
        <v>652</v>
      </c>
      <c r="E10" s="8" t="s">
        <v>651</v>
      </c>
      <c r="F10" s="38">
        <v>1</v>
      </c>
      <c r="G10" s="49"/>
      <c r="H10" s="45" t="s">
        <v>16</v>
      </c>
      <c r="I10" s="49" t="s">
        <v>16</v>
      </c>
      <c r="J10" s="38"/>
      <c r="K10" s="38"/>
      <c r="L10" s="38"/>
      <c r="M10" s="50" t="s">
        <v>468</v>
      </c>
      <c r="N10" s="38" t="s">
        <v>468</v>
      </c>
      <c r="O10" s="38" t="s">
        <v>468</v>
      </c>
      <c r="P10" s="38"/>
      <c r="Q10" s="38"/>
      <c r="R10" s="38" t="s">
        <v>21</v>
      </c>
      <c r="S10" s="38" t="s">
        <v>21</v>
      </c>
      <c r="T10" s="50">
        <v>20000</v>
      </c>
      <c r="U10" s="38" t="s">
        <v>326</v>
      </c>
      <c r="V10" s="38"/>
    </row>
    <row r="11" spans="1:22" ht="31.5">
      <c r="A11" s="35" t="s">
        <v>164</v>
      </c>
      <c r="B11" s="35" t="s">
        <v>624</v>
      </c>
      <c r="C11" s="36" t="s">
        <v>699</v>
      </c>
      <c r="D11" s="36" t="s">
        <v>731</v>
      </c>
      <c r="E11" s="8" t="s">
        <v>732</v>
      </c>
      <c r="F11" s="38">
        <v>1</v>
      </c>
      <c r="G11" s="49"/>
      <c r="H11" s="45" t="s">
        <v>16</v>
      </c>
      <c r="I11" s="49" t="s">
        <v>16</v>
      </c>
      <c r="J11" s="38"/>
      <c r="K11" s="38"/>
      <c r="L11" s="38"/>
      <c r="M11" s="50" t="s">
        <v>468</v>
      </c>
      <c r="N11" s="38" t="s">
        <v>468</v>
      </c>
      <c r="O11" s="38" t="s">
        <v>468</v>
      </c>
      <c r="P11" s="38"/>
      <c r="Q11" s="38"/>
      <c r="R11" s="38" t="s">
        <v>21</v>
      </c>
      <c r="S11" s="38" t="s">
        <v>21</v>
      </c>
      <c r="T11" s="50"/>
      <c r="U11" s="38" t="s">
        <v>326</v>
      </c>
      <c r="V11" s="38"/>
    </row>
    <row r="12" spans="1:21" ht="15.75">
      <c r="A12" s="35" t="s">
        <v>164</v>
      </c>
      <c r="B12" s="35" t="s">
        <v>624</v>
      </c>
      <c r="C12" s="36" t="s">
        <v>84</v>
      </c>
      <c r="D12" s="43" t="s">
        <v>469</v>
      </c>
      <c r="F12" s="51" t="s">
        <v>25</v>
      </c>
      <c r="G12" s="52"/>
      <c r="H12" s="45" t="s">
        <v>16</v>
      </c>
      <c r="I12" s="52" t="s">
        <v>16</v>
      </c>
      <c r="J12" s="40"/>
      <c r="K12" s="40"/>
      <c r="L12" s="53"/>
      <c r="M12" s="54">
        <v>24</v>
      </c>
      <c r="N12" s="36" t="s">
        <v>468</v>
      </c>
      <c r="O12" s="38" t="s">
        <v>468</v>
      </c>
      <c r="P12" s="38"/>
      <c r="Q12" s="38"/>
      <c r="R12" s="55" t="s">
        <v>25</v>
      </c>
      <c r="S12" s="55" t="s">
        <v>25</v>
      </c>
      <c r="T12" s="50" t="s">
        <v>468</v>
      </c>
      <c r="U12" s="38" t="s">
        <v>326</v>
      </c>
    </row>
    <row r="13" spans="1:21" ht="63">
      <c r="A13" s="35" t="s">
        <v>164</v>
      </c>
      <c r="B13" s="35" t="s">
        <v>624</v>
      </c>
      <c r="C13" s="8" t="s">
        <v>471</v>
      </c>
      <c r="D13" s="8" t="s">
        <v>703</v>
      </c>
      <c r="F13" s="35">
        <v>1</v>
      </c>
      <c r="H13" s="45" t="s">
        <v>16</v>
      </c>
      <c r="I13" s="45"/>
      <c r="M13" s="46" t="s">
        <v>468</v>
      </c>
      <c r="N13" s="35" t="s">
        <v>468</v>
      </c>
      <c r="O13" s="35" t="s">
        <v>468</v>
      </c>
      <c r="R13" s="35" t="s">
        <v>21</v>
      </c>
      <c r="S13" s="35" t="s">
        <v>21</v>
      </c>
      <c r="T13" s="38" t="s">
        <v>468</v>
      </c>
      <c r="U13" s="35" t="s">
        <v>330</v>
      </c>
    </row>
    <row r="14" spans="1:21" ht="15.75">
      <c r="A14" s="35" t="s">
        <v>164</v>
      </c>
      <c r="B14" s="35" t="s">
        <v>624</v>
      </c>
      <c r="C14" s="8" t="s">
        <v>472</v>
      </c>
      <c r="F14" s="35">
        <v>1</v>
      </c>
      <c r="H14" s="45" t="s">
        <v>16</v>
      </c>
      <c r="I14" s="45"/>
      <c r="M14" s="46">
        <v>230</v>
      </c>
      <c r="N14" s="47">
        <v>0.5</v>
      </c>
      <c r="O14" s="47">
        <v>0.5</v>
      </c>
      <c r="R14" s="35" t="s">
        <v>21</v>
      </c>
      <c r="S14" s="35" t="s">
        <v>21</v>
      </c>
      <c r="T14" s="48" t="s">
        <v>468</v>
      </c>
      <c r="U14" s="35" t="s">
        <v>326</v>
      </c>
    </row>
    <row r="15" spans="1:21" ht="15.75">
      <c r="A15" s="35" t="s">
        <v>162</v>
      </c>
      <c r="B15" s="35" t="s">
        <v>216</v>
      </c>
      <c r="C15" s="8" t="s">
        <v>158</v>
      </c>
      <c r="H15" s="45" t="s">
        <v>16</v>
      </c>
      <c r="I15" s="45" t="s">
        <v>16</v>
      </c>
      <c r="M15" s="46" t="s">
        <v>468</v>
      </c>
      <c r="N15" s="35" t="s">
        <v>468</v>
      </c>
      <c r="O15" s="35" t="s">
        <v>468</v>
      </c>
      <c r="R15" s="38" t="s">
        <v>21</v>
      </c>
      <c r="S15" s="38" t="s">
        <v>21</v>
      </c>
      <c r="T15" s="50" t="s">
        <v>468</v>
      </c>
      <c r="U15" s="35" t="s">
        <v>326</v>
      </c>
    </row>
    <row r="16" spans="1:21" ht="31.5">
      <c r="A16" s="35" t="s">
        <v>162</v>
      </c>
      <c r="B16" s="35" t="s">
        <v>216</v>
      </c>
      <c r="C16" s="8" t="s">
        <v>471</v>
      </c>
      <c r="D16" s="8" t="s">
        <v>543</v>
      </c>
      <c r="F16" s="35">
        <v>1</v>
      </c>
      <c r="H16" s="45" t="s">
        <v>16</v>
      </c>
      <c r="I16" s="45"/>
      <c r="M16" s="46" t="s">
        <v>468</v>
      </c>
      <c r="N16" s="35" t="s">
        <v>468</v>
      </c>
      <c r="O16" s="35" t="s">
        <v>468</v>
      </c>
      <c r="R16" s="35" t="s">
        <v>21</v>
      </c>
      <c r="S16" s="35" t="s">
        <v>21</v>
      </c>
      <c r="T16" s="35" t="s">
        <v>468</v>
      </c>
      <c r="U16" s="35" t="s">
        <v>330</v>
      </c>
    </row>
    <row r="17" spans="1:21" ht="15.75">
      <c r="A17" s="35" t="s">
        <v>162</v>
      </c>
      <c r="B17" s="35" t="s">
        <v>216</v>
      </c>
      <c r="C17" s="8" t="s">
        <v>472</v>
      </c>
      <c r="F17" s="35">
        <v>1</v>
      </c>
      <c r="H17" s="45" t="s">
        <v>16</v>
      </c>
      <c r="I17" s="45"/>
      <c r="M17" s="46">
        <v>230</v>
      </c>
      <c r="N17" s="47">
        <v>0.5</v>
      </c>
      <c r="O17" s="47">
        <v>0.5</v>
      </c>
      <c r="R17" s="35" t="s">
        <v>21</v>
      </c>
      <c r="S17" s="35" t="s">
        <v>21</v>
      </c>
      <c r="T17" s="48" t="s">
        <v>468</v>
      </c>
      <c r="U17" s="35" t="s">
        <v>327</v>
      </c>
    </row>
    <row r="18" spans="1:21" ht="16.5" customHeight="1">
      <c r="A18" s="35" t="s">
        <v>538</v>
      </c>
      <c r="B18" s="35" t="s">
        <v>475</v>
      </c>
      <c r="C18" s="42" t="s">
        <v>476</v>
      </c>
      <c r="D18" s="42"/>
      <c r="E18" s="42"/>
      <c r="F18" s="56">
        <v>2</v>
      </c>
      <c r="G18" s="57"/>
      <c r="H18" s="57" t="s">
        <v>16</v>
      </c>
      <c r="I18" s="57" t="s">
        <v>16</v>
      </c>
      <c r="J18" s="58"/>
      <c r="K18" s="40"/>
      <c r="L18" s="53"/>
      <c r="M18" s="54" t="s">
        <v>468</v>
      </c>
      <c r="N18" s="35" t="s">
        <v>468</v>
      </c>
      <c r="O18" s="35" t="s">
        <v>468</v>
      </c>
      <c r="R18" s="35" t="s">
        <v>21</v>
      </c>
      <c r="S18" s="35" t="s">
        <v>21</v>
      </c>
      <c r="T18" s="35" t="s">
        <v>468</v>
      </c>
      <c r="U18" s="35" t="s">
        <v>541</v>
      </c>
    </row>
    <row r="19" spans="1:21" ht="31.5">
      <c r="A19" s="35" t="s">
        <v>538</v>
      </c>
      <c r="B19" s="35" t="s">
        <v>475</v>
      </c>
      <c r="C19" s="42" t="s">
        <v>477</v>
      </c>
      <c r="D19" s="42"/>
      <c r="E19" s="42"/>
      <c r="F19" s="56">
        <v>12</v>
      </c>
      <c r="G19" s="57"/>
      <c r="H19" s="57" t="s">
        <v>16</v>
      </c>
      <c r="I19" s="57" t="s">
        <v>16</v>
      </c>
      <c r="J19" s="58"/>
      <c r="K19" s="40"/>
      <c r="L19" s="53"/>
      <c r="M19" s="54" t="s">
        <v>468</v>
      </c>
      <c r="N19" s="35" t="s">
        <v>468</v>
      </c>
      <c r="O19" s="35" t="s">
        <v>468</v>
      </c>
      <c r="R19" s="35" t="s">
        <v>21</v>
      </c>
      <c r="S19" s="35" t="s">
        <v>21</v>
      </c>
      <c r="T19" s="35" t="s">
        <v>468</v>
      </c>
      <c r="U19" s="35" t="s">
        <v>541</v>
      </c>
    </row>
    <row r="20" spans="1:21" ht="47.25">
      <c r="A20" s="35" t="s">
        <v>538</v>
      </c>
      <c r="B20" s="35" t="s">
        <v>475</v>
      </c>
      <c r="C20" s="42" t="s">
        <v>706</v>
      </c>
      <c r="D20" s="42" t="s">
        <v>709</v>
      </c>
      <c r="E20" s="42"/>
      <c r="F20" s="56">
        <v>3</v>
      </c>
      <c r="G20" s="57"/>
      <c r="H20" s="57" t="s">
        <v>16</v>
      </c>
      <c r="I20" s="57" t="s">
        <v>16</v>
      </c>
      <c r="J20" s="58"/>
      <c r="K20" s="40"/>
      <c r="L20" s="53"/>
      <c r="M20" s="54">
        <v>400</v>
      </c>
      <c r="N20" s="35">
        <v>2</v>
      </c>
      <c r="O20" s="35">
        <v>1</v>
      </c>
      <c r="R20" s="35" t="s">
        <v>21</v>
      </c>
      <c r="S20" s="35" t="s">
        <v>21</v>
      </c>
      <c r="T20" s="35" t="s">
        <v>468</v>
      </c>
      <c r="U20" s="35" t="s">
        <v>541</v>
      </c>
    </row>
    <row r="21" spans="1:21" ht="31.5">
      <c r="A21" s="35" t="s">
        <v>538</v>
      </c>
      <c r="B21" s="35" t="s">
        <v>475</v>
      </c>
      <c r="C21" s="42" t="s">
        <v>478</v>
      </c>
      <c r="D21" s="42"/>
      <c r="F21" s="56">
        <v>1</v>
      </c>
      <c r="G21" s="57"/>
      <c r="H21" s="57" t="s">
        <v>16</v>
      </c>
      <c r="I21" s="57" t="s">
        <v>16</v>
      </c>
      <c r="J21" s="58"/>
      <c r="K21" s="40"/>
      <c r="L21" s="53"/>
      <c r="M21" s="54">
        <v>400</v>
      </c>
      <c r="N21" s="35">
        <v>11</v>
      </c>
      <c r="O21" s="35">
        <v>11</v>
      </c>
      <c r="R21" s="35" t="s">
        <v>21</v>
      </c>
      <c r="S21" s="35" t="s">
        <v>21</v>
      </c>
      <c r="T21" s="35" t="s">
        <v>468</v>
      </c>
      <c r="U21" s="35" t="s">
        <v>541</v>
      </c>
    </row>
    <row r="22" spans="1:21" ht="31.5">
      <c r="A22" s="35" t="s">
        <v>538</v>
      </c>
      <c r="B22" s="35" t="s">
        <v>475</v>
      </c>
      <c r="C22" s="42" t="s">
        <v>478</v>
      </c>
      <c r="D22" s="42"/>
      <c r="F22" s="56">
        <v>1</v>
      </c>
      <c r="G22" s="57"/>
      <c r="H22" s="57" t="s">
        <v>16</v>
      </c>
      <c r="I22" s="57" t="s">
        <v>16</v>
      </c>
      <c r="J22" s="58"/>
      <c r="K22" s="40"/>
      <c r="L22" s="53"/>
      <c r="M22" s="54">
        <v>400</v>
      </c>
      <c r="N22" s="35">
        <v>11</v>
      </c>
      <c r="O22" s="35">
        <v>11</v>
      </c>
      <c r="R22" s="35" t="s">
        <v>21</v>
      </c>
      <c r="S22" s="35" t="s">
        <v>21</v>
      </c>
      <c r="T22" s="35" t="s">
        <v>468</v>
      </c>
      <c r="U22" s="35" t="s">
        <v>541</v>
      </c>
    </row>
    <row r="23" spans="1:21" ht="31.5">
      <c r="A23" s="35" t="s">
        <v>538</v>
      </c>
      <c r="B23" s="35" t="s">
        <v>475</v>
      </c>
      <c r="C23" s="42" t="s">
        <v>478</v>
      </c>
      <c r="D23" s="42"/>
      <c r="F23" s="56">
        <v>1</v>
      </c>
      <c r="G23" s="57"/>
      <c r="H23" s="57" t="s">
        <v>16</v>
      </c>
      <c r="I23" s="57" t="s">
        <v>16</v>
      </c>
      <c r="J23" s="58"/>
      <c r="K23" s="40"/>
      <c r="L23" s="53"/>
      <c r="M23" s="54">
        <v>400</v>
      </c>
      <c r="N23" s="35">
        <v>11</v>
      </c>
      <c r="O23" s="35">
        <v>11</v>
      </c>
      <c r="R23" s="35" t="s">
        <v>21</v>
      </c>
      <c r="S23" s="35" t="s">
        <v>21</v>
      </c>
      <c r="T23" s="35" t="s">
        <v>468</v>
      </c>
      <c r="U23" s="35" t="s">
        <v>541</v>
      </c>
    </row>
    <row r="24" spans="1:21" ht="47.25">
      <c r="A24" s="35" t="s">
        <v>538</v>
      </c>
      <c r="B24" s="35" t="s">
        <v>475</v>
      </c>
      <c r="C24" s="42" t="s">
        <v>479</v>
      </c>
      <c r="D24" s="42"/>
      <c r="F24" s="59">
        <v>1</v>
      </c>
      <c r="G24" s="60"/>
      <c r="H24" s="60" t="s">
        <v>16</v>
      </c>
      <c r="I24" s="60" t="s">
        <v>16</v>
      </c>
      <c r="J24" s="58"/>
      <c r="K24" s="40"/>
      <c r="L24" s="53"/>
      <c r="M24" s="54">
        <v>400</v>
      </c>
      <c r="N24" s="35">
        <v>11</v>
      </c>
      <c r="O24" s="35">
        <v>11</v>
      </c>
      <c r="R24" s="35" t="s">
        <v>21</v>
      </c>
      <c r="S24" s="35" t="s">
        <v>21</v>
      </c>
      <c r="T24" s="35" t="s">
        <v>468</v>
      </c>
      <c r="U24" s="35" t="s">
        <v>541</v>
      </c>
    </row>
    <row r="25" spans="1:21" ht="31.5">
      <c r="A25" s="35" t="s">
        <v>538</v>
      </c>
      <c r="B25" s="35" t="s">
        <v>475</v>
      </c>
      <c r="C25" s="42" t="s">
        <v>480</v>
      </c>
      <c r="D25" s="42" t="s">
        <v>481</v>
      </c>
      <c r="F25" s="56">
        <v>1</v>
      </c>
      <c r="G25" s="57">
        <v>2500</v>
      </c>
      <c r="H25" s="57" t="s">
        <v>16</v>
      </c>
      <c r="I25" s="57">
        <f>G25*F25</f>
        <v>2500</v>
      </c>
      <c r="J25" s="58"/>
      <c r="K25" s="40"/>
      <c r="L25" s="53"/>
      <c r="M25" s="54" t="s">
        <v>468</v>
      </c>
      <c r="N25" s="35" t="s">
        <v>468</v>
      </c>
      <c r="O25" s="35" t="s">
        <v>468</v>
      </c>
      <c r="R25" s="35" t="s">
        <v>21</v>
      </c>
      <c r="S25" s="35" t="s">
        <v>21</v>
      </c>
      <c r="T25" s="35" t="s">
        <v>468</v>
      </c>
      <c r="U25" s="35" t="s">
        <v>541</v>
      </c>
    </row>
    <row r="26" spans="1:21" ht="31.5">
      <c r="A26" s="35" t="s">
        <v>538</v>
      </c>
      <c r="B26" s="35" t="s">
        <v>475</v>
      </c>
      <c r="C26" s="42" t="s">
        <v>482</v>
      </c>
      <c r="D26" s="42" t="s">
        <v>483</v>
      </c>
      <c r="F26" s="56">
        <v>4</v>
      </c>
      <c r="G26" s="57"/>
      <c r="H26" s="57" t="s">
        <v>16</v>
      </c>
      <c r="I26" s="57" t="s">
        <v>16</v>
      </c>
      <c r="J26" s="58"/>
      <c r="K26" s="40"/>
      <c r="L26" s="53"/>
      <c r="M26" s="54" t="s">
        <v>468</v>
      </c>
      <c r="N26" s="35" t="s">
        <v>468</v>
      </c>
      <c r="O26" s="35" t="s">
        <v>468</v>
      </c>
      <c r="R26" s="35" t="s">
        <v>21</v>
      </c>
      <c r="S26" s="35" t="s">
        <v>21</v>
      </c>
      <c r="T26" s="35" t="s">
        <v>468</v>
      </c>
      <c r="U26" s="35" t="s">
        <v>330</v>
      </c>
    </row>
    <row r="27" spans="1:21" ht="15.75">
      <c r="A27" s="35" t="s">
        <v>538</v>
      </c>
      <c r="B27" s="35" t="s">
        <v>475</v>
      </c>
      <c r="C27" s="42" t="s">
        <v>484</v>
      </c>
      <c r="D27" s="42" t="s">
        <v>485</v>
      </c>
      <c r="F27" s="56">
        <v>2</v>
      </c>
      <c r="G27" s="57">
        <f>4*100</f>
        <v>400</v>
      </c>
      <c r="H27" s="57" t="s">
        <v>16</v>
      </c>
      <c r="I27" s="57">
        <f>G27*F27</f>
        <v>800</v>
      </c>
      <c r="J27" s="58"/>
      <c r="K27" s="40"/>
      <c r="L27" s="53"/>
      <c r="M27" s="54" t="s">
        <v>468</v>
      </c>
      <c r="N27" s="35" t="s">
        <v>468</v>
      </c>
      <c r="O27" s="35" t="s">
        <v>468</v>
      </c>
      <c r="R27" s="35" t="s">
        <v>21</v>
      </c>
      <c r="S27" s="35" t="s">
        <v>21</v>
      </c>
      <c r="T27" s="35" t="s">
        <v>468</v>
      </c>
      <c r="U27" s="35" t="s">
        <v>330</v>
      </c>
    </row>
    <row r="28" spans="1:21" ht="31.5">
      <c r="A28" s="35" t="s">
        <v>538</v>
      </c>
      <c r="B28" s="35" t="s">
        <v>475</v>
      </c>
      <c r="C28" s="42" t="s">
        <v>486</v>
      </c>
      <c r="D28" s="42" t="s">
        <v>492</v>
      </c>
      <c r="F28" s="56">
        <v>1</v>
      </c>
      <c r="G28" s="57"/>
      <c r="H28" s="57" t="s">
        <v>16</v>
      </c>
      <c r="I28" s="57" t="s">
        <v>16</v>
      </c>
      <c r="J28" s="58"/>
      <c r="K28" s="40"/>
      <c r="L28" s="53"/>
      <c r="M28" s="54" t="s">
        <v>468</v>
      </c>
      <c r="N28" s="35" t="s">
        <v>468</v>
      </c>
      <c r="O28" s="35" t="s">
        <v>468</v>
      </c>
      <c r="R28" s="35" t="s">
        <v>21</v>
      </c>
      <c r="S28" s="35" t="s">
        <v>21</v>
      </c>
      <c r="T28" s="46" t="s">
        <v>468</v>
      </c>
      <c r="U28" s="35" t="s">
        <v>326</v>
      </c>
    </row>
    <row r="29" spans="1:21" ht="47.25">
      <c r="A29" s="35" t="s">
        <v>538</v>
      </c>
      <c r="B29" s="35" t="s">
        <v>475</v>
      </c>
      <c r="C29" s="42" t="s">
        <v>486</v>
      </c>
      <c r="D29" s="42" t="s">
        <v>667</v>
      </c>
      <c r="F29" s="56">
        <v>1</v>
      </c>
      <c r="G29" s="57"/>
      <c r="H29" s="57" t="s">
        <v>16</v>
      </c>
      <c r="I29" s="57" t="s">
        <v>16</v>
      </c>
      <c r="J29" s="58"/>
      <c r="K29" s="40"/>
      <c r="L29" s="53"/>
      <c r="M29" s="54" t="s">
        <v>468</v>
      </c>
      <c r="N29" s="35" t="s">
        <v>468</v>
      </c>
      <c r="O29" s="35" t="s">
        <v>468</v>
      </c>
      <c r="R29" s="35" t="s">
        <v>21</v>
      </c>
      <c r="S29" s="35" t="s">
        <v>21</v>
      </c>
      <c r="T29" s="46" t="s">
        <v>468</v>
      </c>
      <c r="U29" s="35" t="s">
        <v>326</v>
      </c>
    </row>
    <row r="30" spans="1:21" ht="47.25">
      <c r="A30" s="35" t="s">
        <v>538</v>
      </c>
      <c r="B30" s="35" t="s">
        <v>475</v>
      </c>
      <c r="C30" s="42" t="s">
        <v>487</v>
      </c>
      <c r="D30" s="42" t="s">
        <v>542</v>
      </c>
      <c r="F30" s="56">
        <v>1</v>
      </c>
      <c r="G30" s="57"/>
      <c r="H30" s="57" t="s">
        <v>16</v>
      </c>
      <c r="I30" s="57" t="s">
        <v>16</v>
      </c>
      <c r="J30" s="58"/>
      <c r="K30" s="40"/>
      <c r="L30" s="53"/>
      <c r="M30" s="54" t="s">
        <v>468</v>
      </c>
      <c r="N30" s="35" t="s">
        <v>468</v>
      </c>
      <c r="O30" s="35" t="s">
        <v>468</v>
      </c>
      <c r="R30" s="35" t="s">
        <v>21</v>
      </c>
      <c r="S30" s="35" t="s">
        <v>21</v>
      </c>
      <c r="T30" s="35" t="s">
        <v>468</v>
      </c>
      <c r="U30" s="35" t="s">
        <v>330</v>
      </c>
    </row>
    <row r="31" spans="1:21" ht="47.25">
      <c r="A31" s="35" t="s">
        <v>538</v>
      </c>
      <c r="B31" s="35" t="s">
        <v>475</v>
      </c>
      <c r="C31" s="8" t="s">
        <v>602</v>
      </c>
      <c r="D31" s="8" t="s">
        <v>603</v>
      </c>
      <c r="F31" s="35">
        <v>1</v>
      </c>
      <c r="H31" s="45" t="s">
        <v>16</v>
      </c>
      <c r="I31" s="45" t="s">
        <v>16</v>
      </c>
      <c r="M31" s="46">
        <v>400</v>
      </c>
      <c r="N31" s="47">
        <v>15</v>
      </c>
      <c r="O31" s="47">
        <v>2</v>
      </c>
      <c r="R31" s="35" t="s">
        <v>21</v>
      </c>
      <c r="S31" s="35" t="s">
        <v>21</v>
      </c>
      <c r="T31" s="48" t="s">
        <v>468</v>
      </c>
      <c r="U31" s="35" t="s">
        <v>568</v>
      </c>
    </row>
    <row r="32" spans="1:21" ht="47.25">
      <c r="A32" s="35" t="s">
        <v>538</v>
      </c>
      <c r="B32" s="35" t="s">
        <v>475</v>
      </c>
      <c r="C32" s="8" t="s">
        <v>602</v>
      </c>
      <c r="D32" s="8" t="s">
        <v>603</v>
      </c>
      <c r="F32" s="35">
        <v>1</v>
      </c>
      <c r="H32" s="45" t="s">
        <v>16</v>
      </c>
      <c r="I32" s="45" t="s">
        <v>16</v>
      </c>
      <c r="M32" s="46">
        <v>400</v>
      </c>
      <c r="N32" s="47">
        <v>15</v>
      </c>
      <c r="O32" s="47">
        <v>2</v>
      </c>
      <c r="R32" s="35" t="s">
        <v>21</v>
      </c>
      <c r="S32" s="35" t="s">
        <v>21</v>
      </c>
      <c r="T32" s="48" t="s">
        <v>468</v>
      </c>
      <c r="U32" s="35" t="s">
        <v>568</v>
      </c>
    </row>
    <row r="33" spans="1:21" ht="47.25">
      <c r="A33" s="35" t="s">
        <v>538</v>
      </c>
      <c r="B33" s="35" t="s">
        <v>475</v>
      </c>
      <c r="C33" s="8" t="s">
        <v>602</v>
      </c>
      <c r="D33" s="8" t="s">
        <v>603</v>
      </c>
      <c r="F33" s="35">
        <v>1</v>
      </c>
      <c r="H33" s="45" t="s">
        <v>16</v>
      </c>
      <c r="I33" s="45" t="s">
        <v>16</v>
      </c>
      <c r="M33" s="46">
        <v>400</v>
      </c>
      <c r="N33" s="47">
        <v>15</v>
      </c>
      <c r="O33" s="47">
        <v>2</v>
      </c>
      <c r="R33" s="35" t="s">
        <v>21</v>
      </c>
      <c r="S33" s="35" t="s">
        <v>21</v>
      </c>
      <c r="T33" s="48" t="s">
        <v>468</v>
      </c>
      <c r="U33" s="35" t="s">
        <v>568</v>
      </c>
    </row>
    <row r="34" spans="1:21" ht="31.5">
      <c r="A34" s="35" t="s">
        <v>538</v>
      </c>
      <c r="B34" s="35" t="s">
        <v>475</v>
      </c>
      <c r="C34" s="8" t="s">
        <v>705</v>
      </c>
      <c r="D34" s="8" t="s">
        <v>707</v>
      </c>
      <c r="F34" s="35">
        <v>1</v>
      </c>
      <c r="H34" s="45" t="s">
        <v>16</v>
      </c>
      <c r="I34" s="45" t="s">
        <v>16</v>
      </c>
      <c r="M34" s="46">
        <v>400</v>
      </c>
      <c r="N34" s="47">
        <v>20</v>
      </c>
      <c r="O34" s="47">
        <v>2</v>
      </c>
      <c r="R34" s="35" t="s">
        <v>21</v>
      </c>
      <c r="S34" s="35" t="s">
        <v>21</v>
      </c>
      <c r="T34" s="48" t="s">
        <v>468</v>
      </c>
      <c r="U34" s="35" t="s">
        <v>568</v>
      </c>
    </row>
    <row r="35" spans="1:21" ht="31.5">
      <c r="A35" s="35" t="s">
        <v>538</v>
      </c>
      <c r="B35" s="35" t="s">
        <v>475</v>
      </c>
      <c r="C35" s="8" t="s">
        <v>705</v>
      </c>
      <c r="D35" s="8" t="s">
        <v>708</v>
      </c>
      <c r="F35" s="35">
        <v>1</v>
      </c>
      <c r="H35" s="45" t="s">
        <v>16</v>
      </c>
      <c r="I35" s="45" t="s">
        <v>16</v>
      </c>
      <c r="M35" s="46">
        <v>400</v>
      </c>
      <c r="N35" s="47">
        <v>20</v>
      </c>
      <c r="O35" s="47">
        <v>2</v>
      </c>
      <c r="R35" s="35" t="s">
        <v>21</v>
      </c>
      <c r="S35" s="35" t="s">
        <v>21</v>
      </c>
      <c r="T35" s="48" t="s">
        <v>468</v>
      </c>
      <c r="U35" s="35" t="s">
        <v>568</v>
      </c>
    </row>
    <row r="36" spans="1:21" ht="31.5">
      <c r="A36" s="35" t="s">
        <v>538</v>
      </c>
      <c r="B36" s="35" t="s">
        <v>475</v>
      </c>
      <c r="C36" s="42" t="s">
        <v>488</v>
      </c>
      <c r="D36" s="42" t="s">
        <v>483</v>
      </c>
      <c r="F36" s="56">
        <v>4</v>
      </c>
      <c r="G36" s="57"/>
      <c r="H36" s="57" t="s">
        <v>16</v>
      </c>
      <c r="I36" s="57" t="s">
        <v>16</v>
      </c>
      <c r="J36" s="58"/>
      <c r="K36" s="40"/>
      <c r="L36" s="53"/>
      <c r="M36" s="54" t="s">
        <v>468</v>
      </c>
      <c r="N36" s="35" t="s">
        <v>468</v>
      </c>
      <c r="O36" s="35" t="s">
        <v>468</v>
      </c>
      <c r="R36" s="35" t="s">
        <v>21</v>
      </c>
      <c r="S36" s="35" t="s">
        <v>21</v>
      </c>
      <c r="T36" s="35" t="s">
        <v>468</v>
      </c>
      <c r="U36" s="35" t="s">
        <v>330</v>
      </c>
    </row>
    <row r="37" spans="1:21" ht="78.75">
      <c r="A37" s="35" t="s">
        <v>538</v>
      </c>
      <c r="B37" s="35" t="s">
        <v>475</v>
      </c>
      <c r="C37" s="42" t="s">
        <v>489</v>
      </c>
      <c r="D37" s="42" t="s">
        <v>490</v>
      </c>
      <c r="F37" s="56">
        <v>1</v>
      </c>
      <c r="G37" s="57"/>
      <c r="H37" s="57" t="s">
        <v>16</v>
      </c>
      <c r="I37" s="57" t="s">
        <v>16</v>
      </c>
      <c r="J37" s="58"/>
      <c r="K37" s="40"/>
      <c r="L37" s="53"/>
      <c r="M37" s="54" t="s">
        <v>468</v>
      </c>
      <c r="N37" s="35" t="s">
        <v>468</v>
      </c>
      <c r="O37" s="35" t="s">
        <v>468</v>
      </c>
      <c r="R37" s="35" t="s">
        <v>21</v>
      </c>
      <c r="S37" s="35" t="s">
        <v>21</v>
      </c>
      <c r="T37" s="35" t="s">
        <v>468</v>
      </c>
      <c r="U37" s="35" t="s">
        <v>327</v>
      </c>
    </row>
    <row r="38" spans="1:21" ht="15.75">
      <c r="A38" s="35" t="s">
        <v>538</v>
      </c>
      <c r="B38" s="35" t="s">
        <v>475</v>
      </c>
      <c r="C38" s="8" t="s">
        <v>593</v>
      </c>
      <c r="H38" s="45" t="s">
        <v>16</v>
      </c>
      <c r="I38" s="45" t="s">
        <v>16</v>
      </c>
      <c r="M38" s="46">
        <v>24</v>
      </c>
      <c r="N38" s="47" t="s">
        <v>468</v>
      </c>
      <c r="O38" s="47" t="s">
        <v>468</v>
      </c>
      <c r="R38" s="35" t="s">
        <v>21</v>
      </c>
      <c r="S38" s="35" t="s">
        <v>21</v>
      </c>
      <c r="T38" s="48" t="s">
        <v>468</v>
      </c>
      <c r="U38" s="35" t="s">
        <v>568</v>
      </c>
    </row>
    <row r="39" spans="1:21" ht="15.75">
      <c r="A39" s="35" t="s">
        <v>538</v>
      </c>
      <c r="B39" s="35" t="s">
        <v>475</v>
      </c>
      <c r="C39" s="8" t="s">
        <v>591</v>
      </c>
      <c r="D39" s="8" t="s">
        <v>594</v>
      </c>
      <c r="H39" s="45" t="s">
        <v>16</v>
      </c>
      <c r="I39" s="45" t="s">
        <v>16</v>
      </c>
      <c r="M39" s="46" t="s">
        <v>468</v>
      </c>
      <c r="N39" s="47" t="s">
        <v>468</v>
      </c>
      <c r="O39" s="47" t="s">
        <v>468</v>
      </c>
      <c r="R39" s="35" t="s">
        <v>21</v>
      </c>
      <c r="S39" s="35" t="s">
        <v>21</v>
      </c>
      <c r="T39" s="48" t="s">
        <v>468</v>
      </c>
      <c r="U39" s="35" t="s">
        <v>330</v>
      </c>
    </row>
    <row r="40" spans="1:22" ht="12.75" customHeight="1">
      <c r="A40" s="35" t="s">
        <v>166</v>
      </c>
      <c r="B40" s="35" t="s">
        <v>37</v>
      </c>
      <c r="C40" s="36" t="s">
        <v>42</v>
      </c>
      <c r="D40" s="36" t="s">
        <v>43</v>
      </c>
      <c r="F40" s="38">
        <v>0</v>
      </c>
      <c r="G40" s="49">
        <v>21000</v>
      </c>
      <c r="H40" s="49" t="s">
        <v>155</v>
      </c>
      <c r="I40" s="38"/>
      <c r="J40" s="38"/>
      <c r="K40" s="38"/>
      <c r="L40" s="38"/>
      <c r="M40" s="50">
        <v>400</v>
      </c>
      <c r="N40" s="38">
        <v>10.5</v>
      </c>
      <c r="O40" s="38">
        <v>5</v>
      </c>
      <c r="P40" s="38"/>
      <c r="Q40" s="38"/>
      <c r="R40" s="38" t="s">
        <v>21</v>
      </c>
      <c r="S40" s="38" t="s">
        <v>21</v>
      </c>
      <c r="T40" s="61">
        <v>1950</v>
      </c>
      <c r="U40" s="38" t="s">
        <v>17</v>
      </c>
      <c r="V40" s="38"/>
    </row>
    <row r="41" spans="1:22" ht="15.75">
      <c r="A41" s="35" t="s">
        <v>166</v>
      </c>
      <c r="B41" s="35" t="s">
        <v>37</v>
      </c>
      <c r="C41" s="43" t="s">
        <v>40</v>
      </c>
      <c r="D41" s="43" t="s">
        <v>41</v>
      </c>
      <c r="E41" s="43"/>
      <c r="F41" s="39">
        <v>0</v>
      </c>
      <c r="G41" s="49">
        <v>3000000</v>
      </c>
      <c r="H41" s="49" t="s">
        <v>155</v>
      </c>
      <c r="I41" s="49">
        <f>G41*F41-I42</f>
        <v>0</v>
      </c>
      <c r="J41" s="40"/>
      <c r="K41" s="40"/>
      <c r="L41" s="53"/>
      <c r="M41" s="54">
        <v>230</v>
      </c>
      <c r="N41" s="39">
        <v>2</v>
      </c>
      <c r="O41" s="38">
        <v>1</v>
      </c>
      <c r="P41" s="38"/>
      <c r="Q41" s="38"/>
      <c r="R41" s="38" t="s">
        <v>21</v>
      </c>
      <c r="S41" s="38" t="s">
        <v>21</v>
      </c>
      <c r="T41" s="61">
        <v>800</v>
      </c>
      <c r="U41" s="38" t="s">
        <v>17</v>
      </c>
      <c r="V41" s="38"/>
    </row>
    <row r="42" spans="1:22" ht="15.75">
      <c r="A42" s="35" t="s">
        <v>166</v>
      </c>
      <c r="B42" s="35" t="s">
        <v>37</v>
      </c>
      <c r="C42" s="43" t="s">
        <v>539</v>
      </c>
      <c r="D42" s="43" t="s">
        <v>44</v>
      </c>
      <c r="E42" s="43"/>
      <c r="F42" s="39">
        <v>10</v>
      </c>
      <c r="G42" s="49">
        <v>1600</v>
      </c>
      <c r="H42" s="49" t="s">
        <v>155</v>
      </c>
      <c r="I42" s="49"/>
      <c r="J42" s="62">
        <f>G42*F42</f>
        <v>16000</v>
      </c>
      <c r="K42" s="62"/>
      <c r="L42" s="53"/>
      <c r="M42" s="36" t="s">
        <v>468</v>
      </c>
      <c r="N42" s="36" t="s">
        <v>468</v>
      </c>
      <c r="O42" s="36" t="s">
        <v>468</v>
      </c>
      <c r="P42" s="38"/>
      <c r="Q42" s="38"/>
      <c r="R42" s="38" t="s">
        <v>21</v>
      </c>
      <c r="S42" s="38" t="s">
        <v>21</v>
      </c>
      <c r="T42" s="61">
        <v>50000</v>
      </c>
      <c r="U42" s="38" t="s">
        <v>17</v>
      </c>
      <c r="V42" s="38"/>
    </row>
    <row r="43" spans="1:22" ht="47.25">
      <c r="A43" s="35" t="s">
        <v>166</v>
      </c>
      <c r="B43" s="35" t="s">
        <v>37</v>
      </c>
      <c r="C43" s="43" t="s">
        <v>45</v>
      </c>
      <c r="D43" s="43" t="s">
        <v>46</v>
      </c>
      <c r="F43" s="51" t="s">
        <v>25</v>
      </c>
      <c r="G43" s="49" t="s">
        <v>176</v>
      </c>
      <c r="H43" s="49" t="s">
        <v>155</v>
      </c>
      <c r="I43" s="49"/>
      <c r="J43" s="40" t="s">
        <v>17</v>
      </c>
      <c r="K43" s="40"/>
      <c r="L43" s="53"/>
      <c r="M43" s="54">
        <v>230</v>
      </c>
      <c r="N43" s="37">
        <v>0.2</v>
      </c>
      <c r="O43" s="38">
        <v>0.1</v>
      </c>
      <c r="P43" s="38"/>
      <c r="Q43" s="38"/>
      <c r="R43" s="38" t="s">
        <v>21</v>
      </c>
      <c r="S43" s="38" t="s">
        <v>22</v>
      </c>
      <c r="T43" s="61" t="s">
        <v>468</v>
      </c>
      <c r="U43" s="38" t="s">
        <v>17</v>
      </c>
      <c r="V43" s="38"/>
    </row>
    <row r="44" spans="1:22" ht="47.25">
      <c r="A44" s="35" t="s">
        <v>166</v>
      </c>
      <c r="B44" s="35" t="s">
        <v>37</v>
      </c>
      <c r="C44" s="43" t="s">
        <v>172</v>
      </c>
      <c r="D44" s="43" t="s">
        <v>39</v>
      </c>
      <c r="F44" s="51" t="s">
        <v>25</v>
      </c>
      <c r="G44" s="49"/>
      <c r="H44" s="63" t="s">
        <v>25</v>
      </c>
      <c r="I44" s="49" t="s">
        <v>16</v>
      </c>
      <c r="J44" s="40"/>
      <c r="K44" s="40"/>
      <c r="L44" s="53"/>
      <c r="M44" s="54" t="s">
        <v>468</v>
      </c>
      <c r="N44" s="36" t="s">
        <v>468</v>
      </c>
      <c r="O44" s="38" t="s">
        <v>468</v>
      </c>
      <c r="P44" s="38"/>
      <c r="Q44" s="38"/>
      <c r="R44" s="38" t="s">
        <v>21</v>
      </c>
      <c r="S44" s="38" t="s">
        <v>21</v>
      </c>
      <c r="T44" s="61" t="s">
        <v>468</v>
      </c>
      <c r="U44" s="38" t="s">
        <v>330</v>
      </c>
      <c r="V44" s="38"/>
    </row>
    <row r="45" spans="1:22" ht="15.75">
      <c r="A45" s="35" t="s">
        <v>166</v>
      </c>
      <c r="B45" s="35" t="s">
        <v>37</v>
      </c>
      <c r="C45" s="43" t="s">
        <v>591</v>
      </c>
      <c r="D45" s="43" t="s">
        <v>590</v>
      </c>
      <c r="F45" s="35">
        <v>1</v>
      </c>
      <c r="G45" s="49"/>
      <c r="H45" s="63"/>
      <c r="I45" s="49"/>
      <c r="J45" s="40"/>
      <c r="K45" s="40"/>
      <c r="L45" s="53"/>
      <c r="M45" s="54" t="s">
        <v>468</v>
      </c>
      <c r="N45" s="36" t="s">
        <v>468</v>
      </c>
      <c r="O45" s="38" t="s">
        <v>468</v>
      </c>
      <c r="P45" s="38"/>
      <c r="Q45" s="38"/>
      <c r="R45" s="38" t="s">
        <v>21</v>
      </c>
      <c r="S45" s="38" t="s">
        <v>21</v>
      </c>
      <c r="T45" s="64" t="s">
        <v>25</v>
      </c>
      <c r="U45" s="38" t="s">
        <v>330</v>
      </c>
      <c r="V45" s="38"/>
    </row>
    <row r="46" spans="1:21" ht="15.75">
      <c r="A46" s="35" t="s">
        <v>166</v>
      </c>
      <c r="B46" s="35" t="s">
        <v>37</v>
      </c>
      <c r="C46" s="43" t="s">
        <v>471</v>
      </c>
      <c r="D46" s="43" t="s">
        <v>544</v>
      </c>
      <c r="F46" s="35">
        <v>1</v>
      </c>
      <c r="H46" s="45" t="s">
        <v>16</v>
      </c>
      <c r="I46" s="45"/>
      <c r="M46" s="46" t="s">
        <v>468</v>
      </c>
      <c r="N46" s="35" t="s">
        <v>468</v>
      </c>
      <c r="O46" s="35" t="s">
        <v>468</v>
      </c>
      <c r="R46" s="35" t="s">
        <v>21</v>
      </c>
      <c r="S46" s="35" t="s">
        <v>21</v>
      </c>
      <c r="T46" s="61" t="s">
        <v>468</v>
      </c>
      <c r="U46" s="35" t="s">
        <v>330</v>
      </c>
    </row>
    <row r="47" spans="1:22" ht="15.75">
      <c r="A47" s="35" t="s">
        <v>173</v>
      </c>
      <c r="B47" s="35" t="s">
        <v>77</v>
      </c>
      <c r="C47" s="43" t="s">
        <v>684</v>
      </c>
      <c r="D47" s="43" t="s">
        <v>685</v>
      </c>
      <c r="E47" s="8" t="s">
        <v>689</v>
      </c>
      <c r="F47" s="39">
        <v>1</v>
      </c>
      <c r="G47" s="65"/>
      <c r="H47" s="65" t="s">
        <v>16</v>
      </c>
      <c r="I47" s="65" t="s">
        <v>16</v>
      </c>
      <c r="J47" s="40"/>
      <c r="K47" s="40"/>
      <c r="L47" s="53"/>
      <c r="M47" s="54" t="s">
        <v>468</v>
      </c>
      <c r="N47" s="36" t="s">
        <v>468</v>
      </c>
      <c r="O47" s="38" t="s">
        <v>468</v>
      </c>
      <c r="P47" s="38"/>
      <c r="Q47" s="38"/>
      <c r="R47" s="38" t="s">
        <v>21</v>
      </c>
      <c r="S47" s="38" t="s">
        <v>21</v>
      </c>
      <c r="T47" s="50" t="s">
        <v>468</v>
      </c>
      <c r="U47" s="38" t="s">
        <v>326</v>
      </c>
      <c r="V47" s="38"/>
    </row>
    <row r="48" spans="1:22" ht="15.75">
      <c r="A48" s="35" t="s">
        <v>173</v>
      </c>
      <c r="B48" s="35" t="s">
        <v>77</v>
      </c>
      <c r="C48" s="43" t="s">
        <v>78</v>
      </c>
      <c r="D48" s="43" t="s">
        <v>686</v>
      </c>
      <c r="E48" s="8" t="s">
        <v>687</v>
      </c>
      <c r="F48" s="35">
        <v>1</v>
      </c>
      <c r="G48" s="52"/>
      <c r="H48" s="45" t="s">
        <v>16</v>
      </c>
      <c r="I48" s="52" t="s">
        <v>16</v>
      </c>
      <c r="J48" s="40"/>
      <c r="K48" s="40"/>
      <c r="L48" s="53"/>
      <c r="M48" s="54" t="s">
        <v>468</v>
      </c>
      <c r="N48" s="36" t="s">
        <v>468</v>
      </c>
      <c r="O48" s="38" t="s">
        <v>468</v>
      </c>
      <c r="P48" s="38"/>
      <c r="Q48" s="38"/>
      <c r="R48" s="38" t="s">
        <v>21</v>
      </c>
      <c r="S48" s="38" t="s">
        <v>21</v>
      </c>
      <c r="T48" s="66" t="s">
        <v>25</v>
      </c>
      <c r="U48" s="38" t="s">
        <v>326</v>
      </c>
      <c r="V48" s="38"/>
    </row>
    <row r="49" spans="1:22" ht="15.75">
      <c r="A49" s="35" t="s">
        <v>173</v>
      </c>
      <c r="B49" s="35" t="s">
        <v>77</v>
      </c>
      <c r="C49" s="43" t="s">
        <v>79</v>
      </c>
      <c r="D49" s="43" t="s">
        <v>80</v>
      </c>
      <c r="E49" s="8" t="s">
        <v>688</v>
      </c>
      <c r="F49" s="35">
        <v>1</v>
      </c>
      <c r="G49" s="52"/>
      <c r="H49" s="45" t="s">
        <v>16</v>
      </c>
      <c r="I49" s="52" t="s">
        <v>16</v>
      </c>
      <c r="J49" s="40"/>
      <c r="K49" s="40"/>
      <c r="L49" s="53"/>
      <c r="M49" s="54" t="s">
        <v>468</v>
      </c>
      <c r="N49" s="36" t="s">
        <v>468</v>
      </c>
      <c r="O49" s="38" t="s">
        <v>468</v>
      </c>
      <c r="P49" s="38"/>
      <c r="Q49" s="38"/>
      <c r="R49" s="38" t="s">
        <v>21</v>
      </c>
      <c r="S49" s="38" t="s">
        <v>21</v>
      </c>
      <c r="T49" s="66" t="s">
        <v>25</v>
      </c>
      <c r="U49" s="38" t="s">
        <v>326</v>
      </c>
      <c r="V49" s="38"/>
    </row>
    <row r="50" spans="1:22" ht="31.5">
      <c r="A50" s="35" t="s">
        <v>173</v>
      </c>
      <c r="B50" s="35" t="s">
        <v>77</v>
      </c>
      <c r="C50" s="43" t="s">
        <v>81</v>
      </c>
      <c r="D50" s="43"/>
      <c r="E50" s="43"/>
      <c r="F50" s="37">
        <v>1</v>
      </c>
      <c r="G50" s="52"/>
      <c r="H50" s="45" t="s">
        <v>16</v>
      </c>
      <c r="I50" s="52" t="s">
        <v>16</v>
      </c>
      <c r="J50" s="40"/>
      <c r="K50" s="40"/>
      <c r="L50" s="53"/>
      <c r="M50" s="54" t="s">
        <v>468</v>
      </c>
      <c r="N50" s="36" t="s">
        <v>468</v>
      </c>
      <c r="O50" s="38" t="s">
        <v>468</v>
      </c>
      <c r="P50" s="38"/>
      <c r="Q50" s="38"/>
      <c r="R50" s="38" t="s">
        <v>21</v>
      </c>
      <c r="S50" s="38" t="s">
        <v>21</v>
      </c>
      <c r="T50" s="50" t="s">
        <v>468</v>
      </c>
      <c r="U50" s="38" t="s">
        <v>326</v>
      </c>
      <c r="V50" s="38"/>
    </row>
    <row r="51" spans="1:22" ht="15.75">
      <c r="A51" s="35" t="s">
        <v>173</v>
      </c>
      <c r="B51" s="35" t="s">
        <v>77</v>
      </c>
      <c r="C51" s="43" t="s">
        <v>82</v>
      </c>
      <c r="D51" s="43"/>
      <c r="E51" s="8" t="s">
        <v>690</v>
      </c>
      <c r="F51" s="35">
        <v>1</v>
      </c>
      <c r="G51" s="52"/>
      <c r="H51" s="45" t="s">
        <v>16</v>
      </c>
      <c r="I51" s="52" t="s">
        <v>16</v>
      </c>
      <c r="J51" s="40"/>
      <c r="K51" s="40"/>
      <c r="L51" s="53"/>
      <c r="M51" s="54" t="s">
        <v>468</v>
      </c>
      <c r="N51" s="36" t="s">
        <v>468</v>
      </c>
      <c r="O51" s="38" t="s">
        <v>468</v>
      </c>
      <c r="P51" s="38"/>
      <c r="Q51" s="38"/>
      <c r="R51" s="38" t="s">
        <v>21</v>
      </c>
      <c r="S51" s="38" t="s">
        <v>21</v>
      </c>
      <c r="T51" s="61">
        <v>3840</v>
      </c>
      <c r="U51" s="38" t="s">
        <v>326</v>
      </c>
      <c r="V51" s="38"/>
    </row>
    <row r="52" spans="1:22" ht="31.5">
      <c r="A52" s="35" t="s">
        <v>173</v>
      </c>
      <c r="B52" s="35" t="s">
        <v>77</v>
      </c>
      <c r="C52" s="43" t="s">
        <v>83</v>
      </c>
      <c r="D52" s="43" t="s">
        <v>653</v>
      </c>
      <c r="F52" s="51" t="s">
        <v>25</v>
      </c>
      <c r="G52" s="52"/>
      <c r="H52" s="45" t="s">
        <v>16</v>
      </c>
      <c r="I52" s="52" t="s">
        <v>16</v>
      </c>
      <c r="J52" s="40"/>
      <c r="K52" s="40"/>
      <c r="L52" s="53"/>
      <c r="M52" s="54" t="s">
        <v>468</v>
      </c>
      <c r="N52" s="36" t="s">
        <v>468</v>
      </c>
      <c r="O52" s="38" t="s">
        <v>468</v>
      </c>
      <c r="P52" s="38"/>
      <c r="Q52" s="38"/>
      <c r="R52" s="55" t="s">
        <v>25</v>
      </c>
      <c r="S52" s="55" t="s">
        <v>25</v>
      </c>
      <c r="T52" s="50" t="s">
        <v>468</v>
      </c>
      <c r="U52" s="38" t="s">
        <v>326</v>
      </c>
      <c r="V52" s="38"/>
    </row>
    <row r="53" spans="1:22" ht="15.75">
      <c r="A53" s="35" t="s">
        <v>173</v>
      </c>
      <c r="B53" s="35" t="s">
        <v>77</v>
      </c>
      <c r="C53" s="43" t="s">
        <v>84</v>
      </c>
      <c r="D53" s="43"/>
      <c r="F53" s="51" t="s">
        <v>25</v>
      </c>
      <c r="G53" s="52"/>
      <c r="H53" s="45" t="s">
        <v>16</v>
      </c>
      <c r="I53" s="52" t="s">
        <v>16</v>
      </c>
      <c r="J53" s="40"/>
      <c r="K53" s="40"/>
      <c r="L53" s="53"/>
      <c r="M53" s="54" t="s">
        <v>468</v>
      </c>
      <c r="N53" s="36" t="s">
        <v>468</v>
      </c>
      <c r="O53" s="38" t="s">
        <v>468</v>
      </c>
      <c r="P53" s="38"/>
      <c r="Q53" s="38"/>
      <c r="R53" s="55" t="s">
        <v>22</v>
      </c>
      <c r="S53" s="55" t="s">
        <v>22</v>
      </c>
      <c r="T53" s="50" t="s">
        <v>468</v>
      </c>
      <c r="U53" s="38" t="s">
        <v>326</v>
      </c>
      <c r="V53" s="38"/>
    </row>
    <row r="54" spans="1:22" ht="15.75">
      <c r="A54" s="35" t="s">
        <v>173</v>
      </c>
      <c r="B54" s="35" t="s">
        <v>77</v>
      </c>
      <c r="C54" s="43" t="s">
        <v>85</v>
      </c>
      <c r="D54" s="43"/>
      <c r="F54" s="51" t="s">
        <v>25</v>
      </c>
      <c r="G54" s="52"/>
      <c r="H54" s="45" t="s">
        <v>16</v>
      </c>
      <c r="I54" s="52" t="s">
        <v>16</v>
      </c>
      <c r="J54" s="40"/>
      <c r="K54" s="40"/>
      <c r="L54" s="53"/>
      <c r="M54" s="54" t="s">
        <v>468</v>
      </c>
      <c r="N54" s="36" t="s">
        <v>468</v>
      </c>
      <c r="O54" s="38" t="s">
        <v>468</v>
      </c>
      <c r="P54" s="38"/>
      <c r="Q54" s="38"/>
      <c r="R54" s="55" t="s">
        <v>25</v>
      </c>
      <c r="S54" s="55" t="s">
        <v>25</v>
      </c>
      <c r="T54" s="50" t="s">
        <v>468</v>
      </c>
      <c r="U54" s="38" t="s">
        <v>326</v>
      </c>
      <c r="V54" s="38"/>
    </row>
    <row r="55" spans="1:22" ht="63">
      <c r="A55" s="35" t="s">
        <v>173</v>
      </c>
      <c r="B55" s="35" t="s">
        <v>77</v>
      </c>
      <c r="C55" s="43" t="s">
        <v>86</v>
      </c>
      <c r="D55" s="43" t="s">
        <v>87</v>
      </c>
      <c r="F55" s="37">
        <v>1</v>
      </c>
      <c r="G55" s="52"/>
      <c r="H55" s="45" t="s">
        <v>16</v>
      </c>
      <c r="I55" s="52" t="s">
        <v>16</v>
      </c>
      <c r="J55" s="40"/>
      <c r="K55" s="40"/>
      <c r="L55" s="53"/>
      <c r="M55" s="54">
        <v>400</v>
      </c>
      <c r="N55" s="36">
        <v>40</v>
      </c>
      <c r="O55" s="38">
        <v>20</v>
      </c>
      <c r="P55" s="38"/>
      <c r="Q55" s="38"/>
      <c r="R55" s="38" t="s">
        <v>21</v>
      </c>
      <c r="S55" s="38" t="s">
        <v>21</v>
      </c>
      <c r="T55" s="66" t="s">
        <v>25</v>
      </c>
      <c r="U55" s="38" t="s">
        <v>326</v>
      </c>
      <c r="V55" s="38"/>
    </row>
    <row r="56" spans="1:21" ht="47.25">
      <c r="A56" s="35" t="s">
        <v>173</v>
      </c>
      <c r="B56" s="35" t="s">
        <v>77</v>
      </c>
      <c r="C56" s="8" t="s">
        <v>602</v>
      </c>
      <c r="D56" s="8" t="s">
        <v>603</v>
      </c>
      <c r="F56" s="35">
        <v>1</v>
      </c>
      <c r="H56" s="45" t="s">
        <v>16</v>
      </c>
      <c r="I56" s="45" t="s">
        <v>16</v>
      </c>
      <c r="M56" s="46">
        <v>400</v>
      </c>
      <c r="N56" s="47">
        <v>15</v>
      </c>
      <c r="O56" s="47">
        <v>2</v>
      </c>
      <c r="R56" s="35" t="s">
        <v>21</v>
      </c>
      <c r="S56" s="35" t="s">
        <v>21</v>
      </c>
      <c r="T56" s="48" t="s">
        <v>468</v>
      </c>
      <c r="U56" s="35" t="s">
        <v>568</v>
      </c>
    </row>
    <row r="57" spans="1:21" ht="31.5">
      <c r="A57" s="35" t="s">
        <v>173</v>
      </c>
      <c r="B57" s="35" t="s">
        <v>77</v>
      </c>
      <c r="C57" s="43" t="s">
        <v>296</v>
      </c>
      <c r="D57" s="43" t="s">
        <v>297</v>
      </c>
      <c r="E57" s="43"/>
      <c r="F57" s="37">
        <v>1</v>
      </c>
      <c r="G57" s="52"/>
      <c r="H57" s="52" t="s">
        <v>16</v>
      </c>
      <c r="I57" s="52" t="s">
        <v>16</v>
      </c>
      <c r="J57" s="40"/>
      <c r="K57" s="40"/>
      <c r="L57" s="53"/>
      <c r="M57" s="67" t="s">
        <v>25</v>
      </c>
      <c r="N57" s="34" t="s">
        <v>25</v>
      </c>
      <c r="O57" s="55" t="s">
        <v>25</v>
      </c>
      <c r="P57" s="38"/>
      <c r="Q57" s="38"/>
      <c r="R57" s="38" t="s">
        <v>21</v>
      </c>
      <c r="S57" s="38" t="s">
        <v>21</v>
      </c>
      <c r="T57" s="61" t="s">
        <v>468</v>
      </c>
      <c r="U57" s="38" t="s">
        <v>326</v>
      </c>
    </row>
    <row r="58" spans="1:22" ht="31.5">
      <c r="A58" s="35" t="s">
        <v>173</v>
      </c>
      <c r="B58" s="35" t="s">
        <v>77</v>
      </c>
      <c r="C58" s="43" t="s">
        <v>88</v>
      </c>
      <c r="D58" s="43"/>
      <c r="F58" s="51" t="s">
        <v>25</v>
      </c>
      <c r="G58" s="52"/>
      <c r="H58" s="45" t="s">
        <v>16</v>
      </c>
      <c r="I58" s="52" t="s">
        <v>16</v>
      </c>
      <c r="J58" s="40"/>
      <c r="K58" s="40"/>
      <c r="L58" s="53"/>
      <c r="M58" s="54" t="s">
        <v>468</v>
      </c>
      <c r="N58" s="36" t="s">
        <v>468</v>
      </c>
      <c r="O58" s="38" t="s">
        <v>468</v>
      </c>
      <c r="P58" s="38"/>
      <c r="Q58" s="38"/>
      <c r="R58" s="55" t="s">
        <v>25</v>
      </c>
      <c r="S58" s="55" t="s">
        <v>25</v>
      </c>
      <c r="T58" s="50" t="s">
        <v>468</v>
      </c>
      <c r="U58" s="38" t="s">
        <v>326</v>
      </c>
      <c r="V58" s="38"/>
    </row>
    <row r="59" spans="1:22" ht="47.25">
      <c r="A59" s="35" t="s">
        <v>173</v>
      </c>
      <c r="B59" s="35" t="s">
        <v>77</v>
      </c>
      <c r="C59" s="43" t="s">
        <v>90</v>
      </c>
      <c r="D59" s="43" t="s">
        <v>91</v>
      </c>
      <c r="E59" s="43"/>
      <c r="F59" s="39">
        <v>2</v>
      </c>
      <c r="G59" s="65"/>
      <c r="H59" s="45" t="s">
        <v>16</v>
      </c>
      <c r="I59" s="65" t="s">
        <v>16</v>
      </c>
      <c r="J59" s="40"/>
      <c r="K59" s="40"/>
      <c r="L59" s="53"/>
      <c r="M59" s="54" t="s">
        <v>468</v>
      </c>
      <c r="N59" s="36" t="s">
        <v>468</v>
      </c>
      <c r="O59" s="38" t="s">
        <v>468</v>
      </c>
      <c r="P59" s="38"/>
      <c r="Q59" s="38"/>
      <c r="R59" s="38" t="s">
        <v>21</v>
      </c>
      <c r="S59" s="38" t="s">
        <v>21</v>
      </c>
      <c r="T59" s="61">
        <v>129100</v>
      </c>
      <c r="U59" s="38" t="s">
        <v>330</v>
      </c>
      <c r="V59" s="38"/>
    </row>
    <row r="60" spans="1:22" ht="47.25">
      <c r="A60" s="35" t="s">
        <v>173</v>
      </c>
      <c r="B60" s="35" t="s">
        <v>77</v>
      </c>
      <c r="C60" s="43" t="s">
        <v>92</v>
      </c>
      <c r="D60" s="43" t="s">
        <v>93</v>
      </c>
      <c r="E60" s="43"/>
      <c r="F60" s="51" t="s">
        <v>25</v>
      </c>
      <c r="G60" s="65"/>
      <c r="H60" s="45" t="s">
        <v>16</v>
      </c>
      <c r="I60" s="65" t="s">
        <v>16</v>
      </c>
      <c r="J60" s="40"/>
      <c r="K60" s="40"/>
      <c r="L60" s="53"/>
      <c r="M60" s="54" t="s">
        <v>468</v>
      </c>
      <c r="N60" s="36" t="s">
        <v>468</v>
      </c>
      <c r="O60" s="38" t="s">
        <v>468</v>
      </c>
      <c r="P60" s="38"/>
      <c r="Q60" s="38"/>
      <c r="R60" s="38" t="s">
        <v>21</v>
      </c>
      <c r="S60" s="38" t="s">
        <v>21</v>
      </c>
      <c r="T60" s="61" t="s">
        <v>468</v>
      </c>
      <c r="U60" s="38" t="s">
        <v>330</v>
      </c>
      <c r="V60" s="38"/>
    </row>
    <row r="61" spans="1:22" ht="15.75">
      <c r="A61" s="35" t="s">
        <v>173</v>
      </c>
      <c r="B61" s="35" t="s">
        <v>77</v>
      </c>
      <c r="C61" s="43" t="s">
        <v>94</v>
      </c>
      <c r="D61" s="43"/>
      <c r="F61" s="39">
        <v>1</v>
      </c>
      <c r="G61" s="65"/>
      <c r="H61" s="45" t="s">
        <v>16</v>
      </c>
      <c r="I61" s="65" t="s">
        <v>16</v>
      </c>
      <c r="J61" s="40"/>
      <c r="K61" s="40"/>
      <c r="L61" s="53"/>
      <c r="M61" s="54" t="s">
        <v>468</v>
      </c>
      <c r="N61" s="36" t="s">
        <v>468</v>
      </c>
      <c r="O61" s="38" t="s">
        <v>468</v>
      </c>
      <c r="P61" s="38"/>
      <c r="Q61" s="38"/>
      <c r="R61" s="38" t="s">
        <v>21</v>
      </c>
      <c r="S61" s="38" t="s">
        <v>21</v>
      </c>
      <c r="T61" s="50">
        <v>7500</v>
      </c>
      <c r="U61" s="38" t="s">
        <v>326</v>
      </c>
      <c r="V61" s="38"/>
    </row>
    <row r="62" spans="1:22" ht="15.75">
      <c r="A62" s="35" t="s">
        <v>173</v>
      </c>
      <c r="B62" s="35" t="s">
        <v>77</v>
      </c>
      <c r="C62" s="43" t="s">
        <v>94</v>
      </c>
      <c r="D62" s="43"/>
      <c r="F62" s="39">
        <v>1</v>
      </c>
      <c r="G62" s="65"/>
      <c r="H62" s="45" t="s">
        <v>16</v>
      </c>
      <c r="I62" s="65" t="s">
        <v>16</v>
      </c>
      <c r="J62" s="40"/>
      <c r="K62" s="40"/>
      <c r="L62" s="53"/>
      <c r="M62" s="54" t="s">
        <v>468</v>
      </c>
      <c r="N62" s="36" t="s">
        <v>468</v>
      </c>
      <c r="O62" s="38" t="s">
        <v>468</v>
      </c>
      <c r="P62" s="38"/>
      <c r="Q62" s="38"/>
      <c r="R62" s="38" t="s">
        <v>21</v>
      </c>
      <c r="S62" s="38" t="s">
        <v>21</v>
      </c>
      <c r="T62" s="50">
        <v>7500</v>
      </c>
      <c r="U62" s="38" t="s">
        <v>326</v>
      </c>
      <c r="V62" s="38"/>
    </row>
    <row r="63" spans="1:22" ht="31.5">
      <c r="A63" s="35" t="s">
        <v>173</v>
      </c>
      <c r="B63" s="35" t="s">
        <v>77</v>
      </c>
      <c r="C63" s="43" t="s">
        <v>95</v>
      </c>
      <c r="D63" s="43"/>
      <c r="E63" s="43"/>
      <c r="F63" s="51" t="s">
        <v>25</v>
      </c>
      <c r="G63" s="52"/>
      <c r="H63" s="45" t="s">
        <v>16</v>
      </c>
      <c r="I63" s="52" t="s">
        <v>16</v>
      </c>
      <c r="J63" s="40"/>
      <c r="K63" s="40"/>
      <c r="L63" s="53"/>
      <c r="M63" s="54" t="s">
        <v>468</v>
      </c>
      <c r="N63" s="36" t="s">
        <v>468</v>
      </c>
      <c r="O63" s="38" t="s">
        <v>468</v>
      </c>
      <c r="P63" s="38"/>
      <c r="Q63" s="38"/>
      <c r="R63" s="38" t="s">
        <v>21</v>
      </c>
      <c r="S63" s="38" t="s">
        <v>21</v>
      </c>
      <c r="T63" s="50" t="s">
        <v>468</v>
      </c>
      <c r="U63" s="38" t="s">
        <v>326</v>
      </c>
      <c r="V63" s="38"/>
    </row>
    <row r="64" spans="1:22" ht="15.75">
      <c r="A64" s="35" t="s">
        <v>173</v>
      </c>
      <c r="B64" s="35" t="s">
        <v>77</v>
      </c>
      <c r="C64" s="43" t="s">
        <v>96</v>
      </c>
      <c r="D64" s="43"/>
      <c r="F64" s="51" t="s">
        <v>25</v>
      </c>
      <c r="G64" s="52"/>
      <c r="H64" s="45" t="s">
        <v>16</v>
      </c>
      <c r="I64" s="52" t="s">
        <v>16</v>
      </c>
      <c r="J64" s="40"/>
      <c r="K64" s="40"/>
      <c r="L64" s="53"/>
      <c r="M64" s="54" t="s">
        <v>468</v>
      </c>
      <c r="N64" s="36" t="s">
        <v>468</v>
      </c>
      <c r="O64" s="38" t="s">
        <v>468</v>
      </c>
      <c r="P64" s="38"/>
      <c r="Q64" s="38"/>
      <c r="R64" s="38" t="s">
        <v>21</v>
      </c>
      <c r="S64" s="38" t="s">
        <v>21</v>
      </c>
      <c r="T64" s="50" t="s">
        <v>468</v>
      </c>
      <c r="U64" s="38" t="s">
        <v>326</v>
      </c>
      <c r="V64" s="38"/>
    </row>
    <row r="65" spans="1:22" ht="47.25">
      <c r="A65" s="35" t="s">
        <v>173</v>
      </c>
      <c r="B65" s="35" t="s">
        <v>77</v>
      </c>
      <c r="C65" s="43" t="s">
        <v>97</v>
      </c>
      <c r="D65" s="43"/>
      <c r="F65" s="51" t="s">
        <v>25</v>
      </c>
      <c r="G65" s="52"/>
      <c r="H65" s="45" t="s">
        <v>16</v>
      </c>
      <c r="I65" s="52" t="s">
        <v>16</v>
      </c>
      <c r="J65" s="40"/>
      <c r="K65" s="40"/>
      <c r="L65" s="53"/>
      <c r="M65" s="54" t="s">
        <v>468</v>
      </c>
      <c r="N65" s="36" t="s">
        <v>468</v>
      </c>
      <c r="O65" s="38" t="s">
        <v>468</v>
      </c>
      <c r="P65" s="38"/>
      <c r="Q65" s="38"/>
      <c r="R65" s="38" t="s">
        <v>21</v>
      </c>
      <c r="S65" s="38" t="s">
        <v>21</v>
      </c>
      <c r="T65" s="50" t="s">
        <v>468</v>
      </c>
      <c r="U65" s="38" t="s">
        <v>326</v>
      </c>
      <c r="V65" s="38"/>
    </row>
    <row r="66" spans="1:22" ht="15.75">
      <c r="A66" s="35" t="s">
        <v>173</v>
      </c>
      <c r="B66" s="35" t="s">
        <v>77</v>
      </c>
      <c r="C66" s="43" t="s">
        <v>98</v>
      </c>
      <c r="D66" s="43"/>
      <c r="F66" s="51" t="s">
        <v>25</v>
      </c>
      <c r="G66" s="52"/>
      <c r="H66" s="45" t="s">
        <v>16</v>
      </c>
      <c r="I66" s="52" t="s">
        <v>16</v>
      </c>
      <c r="J66" s="40"/>
      <c r="K66" s="40"/>
      <c r="L66" s="53"/>
      <c r="M66" s="54" t="s">
        <v>468</v>
      </c>
      <c r="N66" s="36" t="s">
        <v>468</v>
      </c>
      <c r="O66" s="38" t="s">
        <v>468</v>
      </c>
      <c r="P66" s="38"/>
      <c r="Q66" s="38"/>
      <c r="R66" s="55" t="s">
        <v>22</v>
      </c>
      <c r="S66" s="55" t="s">
        <v>22</v>
      </c>
      <c r="T66" s="50" t="s">
        <v>468</v>
      </c>
      <c r="U66" s="38" t="s">
        <v>326</v>
      </c>
      <c r="V66" s="38"/>
    </row>
    <row r="67" spans="1:22" ht="15.75">
      <c r="A67" s="35" t="s">
        <v>173</v>
      </c>
      <c r="B67" s="35" t="s">
        <v>77</v>
      </c>
      <c r="C67" s="43" t="s">
        <v>99</v>
      </c>
      <c r="D67" s="43"/>
      <c r="F67" s="51" t="s">
        <v>25</v>
      </c>
      <c r="G67" s="52"/>
      <c r="H67" s="45" t="s">
        <v>16</v>
      </c>
      <c r="I67" s="52" t="s">
        <v>16</v>
      </c>
      <c r="J67" s="40"/>
      <c r="K67" s="40"/>
      <c r="L67" s="53"/>
      <c r="M67" s="54" t="s">
        <v>468</v>
      </c>
      <c r="N67" s="36" t="s">
        <v>468</v>
      </c>
      <c r="O67" s="38" t="s">
        <v>468</v>
      </c>
      <c r="P67" s="38"/>
      <c r="Q67" s="38"/>
      <c r="R67" s="55" t="s">
        <v>25</v>
      </c>
      <c r="S67" s="55" t="s">
        <v>25</v>
      </c>
      <c r="T67" s="50" t="s">
        <v>468</v>
      </c>
      <c r="U67" s="38" t="s">
        <v>326</v>
      </c>
      <c r="V67" s="38"/>
    </row>
    <row r="68" spans="1:22" ht="15.75">
      <c r="A68" s="35" t="s">
        <v>173</v>
      </c>
      <c r="B68" s="35" t="s">
        <v>77</v>
      </c>
      <c r="C68" s="43" t="s">
        <v>100</v>
      </c>
      <c r="D68" s="43"/>
      <c r="F68" s="51" t="s">
        <v>25</v>
      </c>
      <c r="G68" s="52"/>
      <c r="H68" s="45" t="s">
        <v>16</v>
      </c>
      <c r="I68" s="52" t="s">
        <v>16</v>
      </c>
      <c r="J68" s="40"/>
      <c r="K68" s="40"/>
      <c r="L68" s="53"/>
      <c r="M68" s="54" t="s">
        <v>468</v>
      </c>
      <c r="N68" s="36" t="s">
        <v>468</v>
      </c>
      <c r="O68" s="38" t="s">
        <v>468</v>
      </c>
      <c r="P68" s="38"/>
      <c r="Q68" s="38"/>
      <c r="R68" s="55" t="s">
        <v>25</v>
      </c>
      <c r="S68" s="55" t="s">
        <v>25</v>
      </c>
      <c r="T68" s="50" t="s">
        <v>468</v>
      </c>
      <c r="U68" s="38" t="s">
        <v>326</v>
      </c>
      <c r="V68" s="38"/>
    </row>
    <row r="69" spans="1:22" ht="47.25">
      <c r="A69" s="35" t="s">
        <v>173</v>
      </c>
      <c r="B69" s="35" t="s">
        <v>77</v>
      </c>
      <c r="C69" s="43" t="s">
        <v>101</v>
      </c>
      <c r="D69" s="43"/>
      <c r="F69" s="37">
        <v>2</v>
      </c>
      <c r="G69" s="52"/>
      <c r="H69" s="45" t="s">
        <v>16</v>
      </c>
      <c r="I69" s="52" t="s">
        <v>16</v>
      </c>
      <c r="J69" s="40"/>
      <c r="K69" s="40"/>
      <c r="L69" s="53"/>
      <c r="M69" s="54" t="s">
        <v>468</v>
      </c>
      <c r="N69" s="36" t="s">
        <v>468</v>
      </c>
      <c r="O69" s="38" t="s">
        <v>468</v>
      </c>
      <c r="P69" s="38"/>
      <c r="Q69" s="38"/>
      <c r="R69" s="38" t="s">
        <v>21</v>
      </c>
      <c r="S69" s="38" t="s">
        <v>21</v>
      </c>
      <c r="T69" s="50" t="s">
        <v>468</v>
      </c>
      <c r="U69" s="38" t="s">
        <v>326</v>
      </c>
      <c r="V69" s="38"/>
    </row>
    <row r="70" spans="1:22" ht="31.5">
      <c r="A70" s="35" t="s">
        <v>173</v>
      </c>
      <c r="B70" s="35" t="s">
        <v>77</v>
      </c>
      <c r="C70" s="43" t="s">
        <v>102</v>
      </c>
      <c r="D70" s="43" t="s">
        <v>103</v>
      </c>
      <c r="F70" s="51" t="s">
        <v>25</v>
      </c>
      <c r="G70" s="52"/>
      <c r="H70" s="45" t="s">
        <v>16</v>
      </c>
      <c r="I70" s="52" t="s">
        <v>16</v>
      </c>
      <c r="J70" s="40"/>
      <c r="K70" s="40"/>
      <c r="L70" s="53"/>
      <c r="M70" s="54" t="s">
        <v>468</v>
      </c>
      <c r="N70" s="36" t="s">
        <v>468</v>
      </c>
      <c r="O70" s="38" t="s">
        <v>468</v>
      </c>
      <c r="P70" s="38"/>
      <c r="Q70" s="38"/>
      <c r="R70" s="38" t="s">
        <v>21</v>
      </c>
      <c r="S70" s="38" t="s">
        <v>21</v>
      </c>
      <c r="T70" s="50" t="s">
        <v>468</v>
      </c>
      <c r="U70" s="38" t="s">
        <v>326</v>
      </c>
      <c r="V70" s="38"/>
    </row>
    <row r="71" spans="1:21" ht="63">
      <c r="A71" s="35" t="s">
        <v>173</v>
      </c>
      <c r="B71" s="35" t="s">
        <v>77</v>
      </c>
      <c r="C71" s="8" t="s">
        <v>666</v>
      </c>
      <c r="D71" s="8" t="s">
        <v>702</v>
      </c>
      <c r="E71" s="43"/>
      <c r="F71" s="35">
        <v>1</v>
      </c>
      <c r="H71" s="45" t="s">
        <v>16</v>
      </c>
      <c r="I71" s="45"/>
      <c r="M71" s="46" t="s">
        <v>468</v>
      </c>
      <c r="N71" s="35" t="s">
        <v>468</v>
      </c>
      <c r="O71" s="35" t="s">
        <v>468</v>
      </c>
      <c r="R71" s="35" t="s">
        <v>21</v>
      </c>
      <c r="S71" s="35" t="s">
        <v>21</v>
      </c>
      <c r="T71" s="61" t="s">
        <v>468</v>
      </c>
      <c r="U71" s="35" t="s">
        <v>330</v>
      </c>
    </row>
    <row r="72" spans="1:22" ht="47.25">
      <c r="A72" s="35" t="s">
        <v>177</v>
      </c>
      <c r="B72" s="35" t="s">
        <v>178</v>
      </c>
      <c r="C72" s="43" t="s">
        <v>104</v>
      </c>
      <c r="D72" s="43" t="s">
        <v>105</v>
      </c>
      <c r="F72" s="37">
        <v>1</v>
      </c>
      <c r="G72" s="52"/>
      <c r="H72" s="45" t="s">
        <v>16</v>
      </c>
      <c r="I72" s="52" t="s">
        <v>16</v>
      </c>
      <c r="J72" s="40"/>
      <c r="K72" s="40"/>
      <c r="L72" s="53"/>
      <c r="M72" s="46" t="s">
        <v>468</v>
      </c>
      <c r="N72" s="35" t="s">
        <v>468</v>
      </c>
      <c r="O72" s="35" t="s">
        <v>468</v>
      </c>
      <c r="R72" s="35" t="s">
        <v>21</v>
      </c>
      <c r="S72" s="38" t="s">
        <v>21</v>
      </c>
      <c r="T72" s="61" t="s">
        <v>468</v>
      </c>
      <c r="U72" s="38" t="s">
        <v>17</v>
      </c>
      <c r="V72" s="38"/>
    </row>
    <row r="73" spans="1:22" ht="15.75">
      <c r="A73" s="35" t="s">
        <v>177</v>
      </c>
      <c r="B73" s="35" t="s">
        <v>178</v>
      </c>
      <c r="C73" s="43" t="s">
        <v>540</v>
      </c>
      <c r="D73" s="43" t="s">
        <v>493</v>
      </c>
      <c r="F73" s="37">
        <v>1</v>
      </c>
      <c r="G73" s="52"/>
      <c r="H73" s="45" t="s">
        <v>16</v>
      </c>
      <c r="I73" s="52" t="s">
        <v>16</v>
      </c>
      <c r="J73" s="40"/>
      <c r="K73" s="40"/>
      <c r="L73" s="53"/>
      <c r="M73" s="54" t="s">
        <v>468</v>
      </c>
      <c r="N73" s="36" t="s">
        <v>468</v>
      </c>
      <c r="O73" s="38" t="s">
        <v>468</v>
      </c>
      <c r="P73" s="38"/>
      <c r="Q73" s="38"/>
      <c r="R73" s="38" t="s">
        <v>21</v>
      </c>
      <c r="S73" s="38" t="s">
        <v>21</v>
      </c>
      <c r="T73" s="61">
        <v>250</v>
      </c>
      <c r="U73" s="38" t="s">
        <v>330</v>
      </c>
      <c r="V73" s="38"/>
    </row>
    <row r="74" spans="1:22" ht="15.75">
      <c r="A74" s="35" t="s">
        <v>177</v>
      </c>
      <c r="B74" s="35" t="s">
        <v>178</v>
      </c>
      <c r="C74" s="43" t="s">
        <v>106</v>
      </c>
      <c r="D74" s="43" t="s">
        <v>694</v>
      </c>
      <c r="F74" s="39">
        <v>1</v>
      </c>
      <c r="G74" s="65"/>
      <c r="H74" s="45" t="s">
        <v>16</v>
      </c>
      <c r="I74" s="65" t="s">
        <v>16</v>
      </c>
      <c r="J74" s="40"/>
      <c r="K74" s="40"/>
      <c r="L74" s="53"/>
      <c r="M74" s="54">
        <v>230</v>
      </c>
      <c r="N74" s="38">
        <v>0.1</v>
      </c>
      <c r="O74" s="38">
        <v>0.1</v>
      </c>
      <c r="P74" s="38"/>
      <c r="Q74" s="38"/>
      <c r="R74" s="38" t="s">
        <v>21</v>
      </c>
      <c r="S74" s="38" t="s">
        <v>21</v>
      </c>
      <c r="T74" s="50" t="s">
        <v>468</v>
      </c>
      <c r="U74" s="38" t="s">
        <v>326</v>
      </c>
      <c r="V74" s="38"/>
    </row>
    <row r="75" spans="1:22" ht="31.5">
      <c r="A75" s="35" t="s">
        <v>177</v>
      </c>
      <c r="B75" s="35" t="s">
        <v>178</v>
      </c>
      <c r="C75" s="43" t="s">
        <v>107</v>
      </c>
      <c r="D75" s="43" t="s">
        <v>695</v>
      </c>
      <c r="F75" s="37">
        <v>1</v>
      </c>
      <c r="G75" s="52"/>
      <c r="H75" s="45" t="s">
        <v>16</v>
      </c>
      <c r="I75" s="52" t="s">
        <v>16</v>
      </c>
      <c r="J75" s="40"/>
      <c r="K75" s="40"/>
      <c r="L75" s="53"/>
      <c r="M75" s="54" t="s">
        <v>468</v>
      </c>
      <c r="N75" s="36" t="s">
        <v>468</v>
      </c>
      <c r="O75" s="38" t="s">
        <v>468</v>
      </c>
      <c r="P75" s="38"/>
      <c r="Q75" s="38"/>
      <c r="R75" s="38" t="s">
        <v>21</v>
      </c>
      <c r="S75" s="38" t="s">
        <v>21</v>
      </c>
      <c r="T75" s="66" t="s">
        <v>25</v>
      </c>
      <c r="U75" s="38" t="s">
        <v>326</v>
      </c>
      <c r="V75" s="38"/>
    </row>
    <row r="76" spans="1:22" ht="15.75">
      <c r="A76" s="35" t="s">
        <v>177</v>
      </c>
      <c r="B76" s="35" t="s">
        <v>178</v>
      </c>
      <c r="C76" s="43" t="s">
        <v>108</v>
      </c>
      <c r="D76" s="43"/>
      <c r="F76" s="37">
        <v>1</v>
      </c>
      <c r="G76" s="52"/>
      <c r="H76" s="45" t="s">
        <v>16</v>
      </c>
      <c r="I76" s="52" t="s">
        <v>16</v>
      </c>
      <c r="J76" s="40"/>
      <c r="K76" s="40"/>
      <c r="L76" s="53"/>
      <c r="M76" s="54" t="s">
        <v>468</v>
      </c>
      <c r="N76" s="36" t="s">
        <v>468</v>
      </c>
      <c r="O76" s="38" t="s">
        <v>468</v>
      </c>
      <c r="P76" s="38"/>
      <c r="Q76" s="38"/>
      <c r="R76" s="38" t="s">
        <v>21</v>
      </c>
      <c r="S76" s="38" t="s">
        <v>21</v>
      </c>
      <c r="T76" s="50" t="s">
        <v>468</v>
      </c>
      <c r="U76" s="38" t="s">
        <v>326</v>
      </c>
      <c r="V76" s="38"/>
    </row>
    <row r="77" spans="1:22" ht="78.75">
      <c r="A77" s="35" t="s">
        <v>177</v>
      </c>
      <c r="B77" s="35" t="s">
        <v>178</v>
      </c>
      <c r="C77" s="43" t="s">
        <v>109</v>
      </c>
      <c r="D77" s="43" t="s">
        <v>494</v>
      </c>
      <c r="E77" s="43"/>
      <c r="F77" s="37">
        <v>1</v>
      </c>
      <c r="G77" s="52"/>
      <c r="H77" s="45" t="s">
        <v>16</v>
      </c>
      <c r="I77" s="52" t="s">
        <v>16</v>
      </c>
      <c r="J77" s="40"/>
      <c r="K77" s="40"/>
      <c r="L77" s="53"/>
      <c r="M77" s="54" t="s">
        <v>468</v>
      </c>
      <c r="N77" s="36" t="s">
        <v>468</v>
      </c>
      <c r="O77" s="38" t="s">
        <v>468</v>
      </c>
      <c r="P77" s="38"/>
      <c r="Q77" s="38"/>
      <c r="R77" s="38" t="s">
        <v>21</v>
      </c>
      <c r="S77" s="38" t="s">
        <v>21</v>
      </c>
      <c r="T77" s="50" t="s">
        <v>25</v>
      </c>
      <c r="U77" s="38" t="s">
        <v>326</v>
      </c>
      <c r="V77" s="38"/>
    </row>
    <row r="78" spans="1:22" ht="47.25">
      <c r="A78" s="35" t="s">
        <v>177</v>
      </c>
      <c r="B78" s="35" t="s">
        <v>178</v>
      </c>
      <c r="C78" s="43" t="s">
        <v>110</v>
      </c>
      <c r="D78" s="43"/>
      <c r="F78" s="39">
        <v>1</v>
      </c>
      <c r="G78" s="65"/>
      <c r="H78" s="65" t="s">
        <v>155</v>
      </c>
      <c r="I78" s="65"/>
      <c r="J78" s="40" t="s">
        <v>17</v>
      </c>
      <c r="K78" s="40"/>
      <c r="L78" s="53"/>
      <c r="M78" s="54" t="s">
        <v>468</v>
      </c>
      <c r="N78" s="38" t="s">
        <v>468</v>
      </c>
      <c r="O78" s="38" t="s">
        <v>468</v>
      </c>
      <c r="P78" s="38"/>
      <c r="Q78" s="38"/>
      <c r="R78" s="38" t="s">
        <v>21</v>
      </c>
      <c r="S78" s="38" t="s">
        <v>21</v>
      </c>
      <c r="T78" s="61">
        <v>5000</v>
      </c>
      <c r="U78" s="38" t="s">
        <v>17</v>
      </c>
      <c r="V78" s="38"/>
    </row>
    <row r="79" spans="1:21" ht="63">
      <c r="A79" s="35" t="s">
        <v>177</v>
      </c>
      <c r="B79" s="35" t="s">
        <v>178</v>
      </c>
      <c r="C79" s="8" t="s">
        <v>701</v>
      </c>
      <c r="D79" s="8" t="s">
        <v>700</v>
      </c>
      <c r="F79" s="35">
        <v>1</v>
      </c>
      <c r="H79" s="45" t="s">
        <v>16</v>
      </c>
      <c r="I79" s="45"/>
      <c r="M79" s="46" t="s">
        <v>468</v>
      </c>
      <c r="N79" s="35" t="s">
        <v>468</v>
      </c>
      <c r="O79" s="35" t="s">
        <v>468</v>
      </c>
      <c r="R79" s="35" t="s">
        <v>21</v>
      </c>
      <c r="S79" s="35" t="s">
        <v>21</v>
      </c>
      <c r="T79" s="61" t="s">
        <v>468</v>
      </c>
      <c r="U79" s="35" t="s">
        <v>330</v>
      </c>
    </row>
    <row r="80" spans="1:22" ht="94.5">
      <c r="A80" s="35" t="s">
        <v>177</v>
      </c>
      <c r="B80" s="35" t="s">
        <v>178</v>
      </c>
      <c r="C80" s="43" t="s">
        <v>697</v>
      </c>
      <c r="D80" s="43"/>
      <c r="E80" s="43"/>
      <c r="F80" s="37">
        <v>1</v>
      </c>
      <c r="G80" s="52"/>
      <c r="H80" s="52" t="s">
        <v>16</v>
      </c>
      <c r="I80" s="52" t="s">
        <v>16</v>
      </c>
      <c r="J80" s="40"/>
      <c r="K80" s="40"/>
      <c r="L80" s="53"/>
      <c r="M80" s="54" t="s">
        <v>468</v>
      </c>
      <c r="N80" s="36" t="s">
        <v>468</v>
      </c>
      <c r="O80" s="38" t="s">
        <v>468</v>
      </c>
      <c r="P80" s="38"/>
      <c r="Q80" s="38"/>
      <c r="R80" s="38" t="s">
        <v>21</v>
      </c>
      <c r="S80" s="38" t="s">
        <v>21</v>
      </c>
      <c r="T80" s="50" t="s">
        <v>468</v>
      </c>
      <c r="U80" s="38" t="s">
        <v>326</v>
      </c>
      <c r="V80" s="38"/>
    </row>
    <row r="81" spans="1:22" ht="78.75">
      <c r="A81" s="35" t="s">
        <v>177</v>
      </c>
      <c r="B81" s="35" t="s">
        <v>178</v>
      </c>
      <c r="C81" s="43" t="s">
        <v>696</v>
      </c>
      <c r="D81" s="43" t="s">
        <v>698</v>
      </c>
      <c r="E81" s="43"/>
      <c r="F81" s="37">
        <v>1</v>
      </c>
      <c r="G81" s="52"/>
      <c r="H81" s="52" t="s">
        <v>16</v>
      </c>
      <c r="I81" s="52" t="s">
        <v>16</v>
      </c>
      <c r="J81" s="40"/>
      <c r="K81" s="40"/>
      <c r="L81" s="53"/>
      <c r="M81" s="54" t="s">
        <v>468</v>
      </c>
      <c r="N81" s="36" t="s">
        <v>468</v>
      </c>
      <c r="O81" s="38" t="s">
        <v>468</v>
      </c>
      <c r="P81" s="38"/>
      <c r="Q81" s="38"/>
      <c r="R81" s="38" t="s">
        <v>21</v>
      </c>
      <c r="S81" s="38" t="s">
        <v>21</v>
      </c>
      <c r="T81" s="50" t="s">
        <v>468</v>
      </c>
      <c r="U81" s="38" t="s">
        <v>326</v>
      </c>
      <c r="V81" s="38"/>
    </row>
    <row r="82" spans="1:22" ht="78.75">
      <c r="A82" s="35" t="s">
        <v>177</v>
      </c>
      <c r="B82" s="35" t="s">
        <v>178</v>
      </c>
      <c r="C82" s="43" t="s">
        <v>61</v>
      </c>
      <c r="D82" s="43" t="s">
        <v>62</v>
      </c>
      <c r="E82" s="43"/>
      <c r="F82" s="37">
        <v>1</v>
      </c>
      <c r="G82" s="52"/>
      <c r="H82" s="52" t="s">
        <v>16</v>
      </c>
      <c r="I82" s="52" t="s">
        <v>16</v>
      </c>
      <c r="J82" s="40"/>
      <c r="K82" s="40"/>
      <c r="L82" s="53"/>
      <c r="M82" s="54" t="s">
        <v>468</v>
      </c>
      <c r="N82" s="36" t="s">
        <v>468</v>
      </c>
      <c r="O82" s="38" t="s">
        <v>468</v>
      </c>
      <c r="P82" s="38"/>
      <c r="Q82" s="38"/>
      <c r="R82" s="38" t="s">
        <v>21</v>
      </c>
      <c r="S82" s="38" t="s">
        <v>21</v>
      </c>
      <c r="T82" s="50" t="s">
        <v>468</v>
      </c>
      <c r="U82" s="38" t="s">
        <v>326</v>
      </c>
      <c r="V82" s="38"/>
    </row>
    <row r="83" spans="1:22" ht="94.5">
      <c r="A83" s="35" t="s">
        <v>177</v>
      </c>
      <c r="B83" s="35" t="s">
        <v>178</v>
      </c>
      <c r="C83" s="43" t="s">
        <v>63</v>
      </c>
      <c r="D83" s="43" t="s">
        <v>64</v>
      </c>
      <c r="E83" s="43"/>
      <c r="F83" s="37">
        <v>1</v>
      </c>
      <c r="G83" s="52"/>
      <c r="H83" s="52" t="s">
        <v>16</v>
      </c>
      <c r="I83" s="52" t="s">
        <v>16</v>
      </c>
      <c r="J83" s="40"/>
      <c r="K83" s="40"/>
      <c r="L83" s="53"/>
      <c r="M83" s="54" t="s">
        <v>468</v>
      </c>
      <c r="N83" s="36" t="s">
        <v>468</v>
      </c>
      <c r="O83" s="38" t="s">
        <v>468</v>
      </c>
      <c r="P83" s="38"/>
      <c r="Q83" s="38"/>
      <c r="R83" s="38" t="s">
        <v>21</v>
      </c>
      <c r="S83" s="38" t="s">
        <v>21</v>
      </c>
      <c r="T83" s="50" t="s">
        <v>468</v>
      </c>
      <c r="U83" s="38" t="s">
        <v>326</v>
      </c>
      <c r="V83" s="38"/>
    </row>
    <row r="84" spans="1:22" ht="110.25">
      <c r="A84" s="35" t="s">
        <v>179</v>
      </c>
      <c r="B84" s="35" t="s">
        <v>74</v>
      </c>
      <c r="C84" s="43" t="s">
        <v>470</v>
      </c>
      <c r="D84" s="43" t="s">
        <v>495</v>
      </c>
      <c r="F84" s="39">
        <v>1</v>
      </c>
      <c r="G84" s="65"/>
      <c r="H84" s="65" t="s">
        <v>23</v>
      </c>
      <c r="I84" s="65"/>
      <c r="J84" s="40"/>
      <c r="K84" s="40"/>
      <c r="L84" s="53"/>
      <c r="M84" s="54">
        <v>230</v>
      </c>
      <c r="N84" s="38">
        <v>0.2</v>
      </c>
      <c r="O84" s="38">
        <v>0.2</v>
      </c>
      <c r="P84" s="38"/>
      <c r="Q84" s="38"/>
      <c r="R84" s="38" t="s">
        <v>25</v>
      </c>
      <c r="S84" s="38" t="s">
        <v>25</v>
      </c>
      <c r="T84" s="50" t="s">
        <v>468</v>
      </c>
      <c r="U84" s="38" t="s">
        <v>326</v>
      </c>
      <c r="V84" s="38"/>
    </row>
    <row r="85" spans="1:21" ht="47.25">
      <c r="A85" s="35" t="s">
        <v>179</v>
      </c>
      <c r="B85" s="35" t="s">
        <v>74</v>
      </c>
      <c r="C85" s="8" t="s">
        <v>602</v>
      </c>
      <c r="D85" s="8" t="s">
        <v>603</v>
      </c>
      <c r="F85" s="35">
        <v>1</v>
      </c>
      <c r="H85" s="45" t="s">
        <v>16</v>
      </c>
      <c r="I85" s="45" t="s">
        <v>16</v>
      </c>
      <c r="M85" s="46">
        <v>400</v>
      </c>
      <c r="N85" s="47">
        <v>15</v>
      </c>
      <c r="O85" s="47">
        <v>2</v>
      </c>
      <c r="R85" s="35" t="s">
        <v>21</v>
      </c>
      <c r="S85" s="35" t="s">
        <v>21</v>
      </c>
      <c r="T85" s="48" t="s">
        <v>468</v>
      </c>
      <c r="U85" s="35" t="s">
        <v>568</v>
      </c>
    </row>
    <row r="86" spans="1:22" ht="126">
      <c r="A86" s="35" t="s">
        <v>179</v>
      </c>
      <c r="B86" s="35" t="s">
        <v>74</v>
      </c>
      <c r="C86" s="43" t="s">
        <v>727</v>
      </c>
      <c r="D86" s="43" t="s">
        <v>728</v>
      </c>
      <c r="F86" s="39">
        <v>1</v>
      </c>
      <c r="G86" s="65"/>
      <c r="H86" s="65" t="s">
        <v>23</v>
      </c>
      <c r="I86" s="65"/>
      <c r="J86" s="40"/>
      <c r="K86" s="40"/>
      <c r="L86" s="53"/>
      <c r="M86" s="54">
        <v>230</v>
      </c>
      <c r="N86" s="38">
        <v>0.5</v>
      </c>
      <c r="O86" s="38">
        <v>0.5</v>
      </c>
      <c r="P86" s="38"/>
      <c r="Q86" s="38"/>
      <c r="R86" s="38" t="s">
        <v>21</v>
      </c>
      <c r="S86" s="38" t="s">
        <v>21</v>
      </c>
      <c r="T86" s="61">
        <v>150</v>
      </c>
      <c r="U86" s="38" t="s">
        <v>327</v>
      </c>
      <c r="V86" s="38"/>
    </row>
    <row r="87" spans="1:22" ht="47.25">
      <c r="A87" s="35" t="s">
        <v>179</v>
      </c>
      <c r="B87" s="35" t="s">
        <v>74</v>
      </c>
      <c r="C87" s="43" t="s">
        <v>641</v>
      </c>
      <c r="D87" s="43" t="s">
        <v>645</v>
      </c>
      <c r="F87" s="39">
        <v>1</v>
      </c>
      <c r="G87" s="65"/>
      <c r="H87" s="65" t="s">
        <v>16</v>
      </c>
      <c r="I87" s="65" t="s">
        <v>16</v>
      </c>
      <c r="J87" s="40"/>
      <c r="K87" s="40"/>
      <c r="L87" s="53"/>
      <c r="M87" s="54" t="s">
        <v>468</v>
      </c>
      <c r="N87" s="38" t="s">
        <v>468</v>
      </c>
      <c r="O87" s="38" t="s">
        <v>468</v>
      </c>
      <c r="P87" s="38"/>
      <c r="Q87" s="38"/>
      <c r="R87" s="38" t="s">
        <v>21</v>
      </c>
      <c r="S87" s="38" t="s">
        <v>21</v>
      </c>
      <c r="T87" s="61" t="s">
        <v>468</v>
      </c>
      <c r="U87" s="38" t="s">
        <v>326</v>
      </c>
      <c r="V87" s="38"/>
    </row>
    <row r="88" spans="1:22" ht="15.75">
      <c r="A88" s="35" t="s">
        <v>179</v>
      </c>
      <c r="B88" s="35" t="s">
        <v>74</v>
      </c>
      <c r="C88" s="43" t="s">
        <v>75</v>
      </c>
      <c r="D88" s="43"/>
      <c r="F88" s="39">
        <v>1</v>
      </c>
      <c r="G88" s="65"/>
      <c r="H88" s="45" t="s">
        <v>16</v>
      </c>
      <c r="I88" s="65" t="s">
        <v>16</v>
      </c>
      <c r="J88" s="40"/>
      <c r="K88" s="40"/>
      <c r="L88" s="53"/>
      <c r="M88" s="54">
        <v>400</v>
      </c>
      <c r="N88" s="38">
        <v>15</v>
      </c>
      <c r="O88" s="38">
        <v>11</v>
      </c>
      <c r="P88" s="38"/>
      <c r="Q88" s="38"/>
      <c r="R88" s="38" t="s">
        <v>21</v>
      </c>
      <c r="S88" s="38" t="s">
        <v>21</v>
      </c>
      <c r="T88" s="50">
        <v>229</v>
      </c>
      <c r="U88" s="38" t="s">
        <v>326</v>
      </c>
      <c r="V88" s="38"/>
    </row>
    <row r="89" spans="1:22" ht="15.75">
      <c r="A89" s="35" t="s">
        <v>179</v>
      </c>
      <c r="B89" s="35" t="s">
        <v>74</v>
      </c>
      <c r="C89" s="43" t="s">
        <v>75</v>
      </c>
      <c r="D89" s="43"/>
      <c r="F89" s="39">
        <v>1</v>
      </c>
      <c r="G89" s="65"/>
      <c r="H89" s="45" t="s">
        <v>16</v>
      </c>
      <c r="I89" s="65" t="s">
        <v>16</v>
      </c>
      <c r="J89" s="40"/>
      <c r="K89" s="40"/>
      <c r="L89" s="53"/>
      <c r="M89" s="54">
        <v>400</v>
      </c>
      <c r="N89" s="38">
        <v>15</v>
      </c>
      <c r="O89" s="38">
        <v>11</v>
      </c>
      <c r="P89" s="38"/>
      <c r="Q89" s="38"/>
      <c r="R89" s="38" t="s">
        <v>21</v>
      </c>
      <c r="S89" s="38" t="s">
        <v>21</v>
      </c>
      <c r="T89" s="50">
        <v>229</v>
      </c>
      <c r="U89" s="38" t="s">
        <v>326</v>
      </c>
      <c r="V89" s="38"/>
    </row>
    <row r="90" spans="1:22" ht="15.75">
      <c r="A90" s="35" t="s">
        <v>179</v>
      </c>
      <c r="B90" s="35" t="s">
        <v>74</v>
      </c>
      <c r="C90" s="43" t="s">
        <v>75</v>
      </c>
      <c r="D90" s="43"/>
      <c r="F90" s="39">
        <v>1</v>
      </c>
      <c r="G90" s="65"/>
      <c r="H90" s="45" t="s">
        <v>16</v>
      </c>
      <c r="I90" s="65" t="s">
        <v>16</v>
      </c>
      <c r="J90" s="40"/>
      <c r="K90" s="40"/>
      <c r="L90" s="53"/>
      <c r="M90" s="54">
        <v>400</v>
      </c>
      <c r="N90" s="38">
        <v>15</v>
      </c>
      <c r="O90" s="38">
        <v>11</v>
      </c>
      <c r="P90" s="38"/>
      <c r="Q90" s="38"/>
      <c r="R90" s="38" t="s">
        <v>21</v>
      </c>
      <c r="S90" s="38" t="s">
        <v>21</v>
      </c>
      <c r="T90" s="50">
        <v>229</v>
      </c>
      <c r="U90" s="38" t="s">
        <v>326</v>
      </c>
      <c r="V90" s="38"/>
    </row>
    <row r="91" spans="1:22" ht="15.75">
      <c r="A91" s="35" t="s">
        <v>179</v>
      </c>
      <c r="B91" s="35" t="s">
        <v>74</v>
      </c>
      <c r="C91" s="43" t="s">
        <v>75</v>
      </c>
      <c r="D91" s="43"/>
      <c r="F91" s="39">
        <v>1</v>
      </c>
      <c r="G91" s="65"/>
      <c r="H91" s="45" t="s">
        <v>16</v>
      </c>
      <c r="I91" s="65" t="s">
        <v>16</v>
      </c>
      <c r="J91" s="40"/>
      <c r="K91" s="40"/>
      <c r="L91" s="53"/>
      <c r="M91" s="54">
        <v>400</v>
      </c>
      <c r="N91" s="38">
        <v>15</v>
      </c>
      <c r="O91" s="38">
        <v>11</v>
      </c>
      <c r="P91" s="38"/>
      <c r="Q91" s="38"/>
      <c r="R91" s="38" t="s">
        <v>21</v>
      </c>
      <c r="S91" s="38" t="s">
        <v>21</v>
      </c>
      <c r="T91" s="50">
        <v>229</v>
      </c>
      <c r="U91" s="38" t="s">
        <v>326</v>
      </c>
      <c r="V91" s="38"/>
    </row>
    <row r="92" spans="1:22" ht="15.75">
      <c r="A92" s="35" t="s">
        <v>179</v>
      </c>
      <c r="B92" s="35" t="s">
        <v>74</v>
      </c>
      <c r="C92" s="43" t="s">
        <v>75</v>
      </c>
      <c r="D92" s="43"/>
      <c r="F92" s="39">
        <v>1</v>
      </c>
      <c r="G92" s="65"/>
      <c r="H92" s="45" t="s">
        <v>16</v>
      </c>
      <c r="I92" s="65" t="s">
        <v>16</v>
      </c>
      <c r="J92" s="40"/>
      <c r="K92" s="40"/>
      <c r="L92" s="53"/>
      <c r="M92" s="54">
        <v>400</v>
      </c>
      <c r="N92" s="38">
        <v>15</v>
      </c>
      <c r="O92" s="38">
        <v>11</v>
      </c>
      <c r="P92" s="38"/>
      <c r="Q92" s="38"/>
      <c r="R92" s="38" t="s">
        <v>21</v>
      </c>
      <c r="S92" s="38" t="s">
        <v>21</v>
      </c>
      <c r="T92" s="50">
        <v>229</v>
      </c>
      <c r="U92" s="38" t="s">
        <v>326</v>
      </c>
      <c r="V92" s="38"/>
    </row>
    <row r="93" spans="1:22" ht="15.75">
      <c r="A93" s="35" t="s">
        <v>179</v>
      </c>
      <c r="B93" s="35" t="s">
        <v>74</v>
      </c>
      <c r="C93" s="43" t="s">
        <v>75</v>
      </c>
      <c r="D93" s="43"/>
      <c r="F93" s="39">
        <v>1</v>
      </c>
      <c r="G93" s="65"/>
      <c r="H93" s="45" t="s">
        <v>16</v>
      </c>
      <c r="I93" s="65" t="s">
        <v>16</v>
      </c>
      <c r="J93" s="40"/>
      <c r="K93" s="40"/>
      <c r="L93" s="53"/>
      <c r="M93" s="54">
        <v>400</v>
      </c>
      <c r="N93" s="38">
        <v>15</v>
      </c>
      <c r="O93" s="38">
        <v>11</v>
      </c>
      <c r="P93" s="38"/>
      <c r="Q93" s="38"/>
      <c r="R93" s="38" t="s">
        <v>21</v>
      </c>
      <c r="S93" s="38" t="s">
        <v>21</v>
      </c>
      <c r="T93" s="50">
        <v>229</v>
      </c>
      <c r="U93" s="38" t="s">
        <v>326</v>
      </c>
      <c r="V93" s="38"/>
    </row>
    <row r="94" spans="1:22" ht="15.75">
      <c r="A94" s="35" t="s">
        <v>179</v>
      </c>
      <c r="B94" s="35" t="s">
        <v>74</v>
      </c>
      <c r="C94" s="43" t="s">
        <v>75</v>
      </c>
      <c r="D94" s="43"/>
      <c r="F94" s="39">
        <v>1</v>
      </c>
      <c r="G94" s="65"/>
      <c r="H94" s="45" t="s">
        <v>16</v>
      </c>
      <c r="I94" s="65" t="s">
        <v>16</v>
      </c>
      <c r="J94" s="40"/>
      <c r="K94" s="40"/>
      <c r="L94" s="53"/>
      <c r="M94" s="54">
        <v>400</v>
      </c>
      <c r="N94" s="38">
        <v>15</v>
      </c>
      <c r="O94" s="38">
        <v>11</v>
      </c>
      <c r="P94" s="38"/>
      <c r="Q94" s="38"/>
      <c r="R94" s="38" t="s">
        <v>21</v>
      </c>
      <c r="S94" s="38" t="s">
        <v>21</v>
      </c>
      <c r="T94" s="50">
        <v>229</v>
      </c>
      <c r="U94" s="38" t="s">
        <v>326</v>
      </c>
      <c r="V94" s="38"/>
    </row>
    <row r="95" spans="1:22" ht="15.75">
      <c r="A95" s="35" t="s">
        <v>179</v>
      </c>
      <c r="B95" s="35" t="s">
        <v>74</v>
      </c>
      <c r="C95" s="43" t="s">
        <v>76</v>
      </c>
      <c r="D95" s="43"/>
      <c r="F95" s="39">
        <v>1</v>
      </c>
      <c r="G95" s="65"/>
      <c r="H95" s="45" t="s">
        <v>16</v>
      </c>
      <c r="I95" s="65" t="s">
        <v>16</v>
      </c>
      <c r="J95" s="40"/>
      <c r="K95" s="40"/>
      <c r="L95" s="53"/>
      <c r="M95" s="54" t="s">
        <v>468</v>
      </c>
      <c r="N95" s="38" t="s">
        <v>468</v>
      </c>
      <c r="O95" s="38" t="s">
        <v>468</v>
      </c>
      <c r="P95" s="38"/>
      <c r="Q95" s="38"/>
      <c r="R95" s="38" t="s">
        <v>21</v>
      </c>
      <c r="S95" s="38" t="s">
        <v>21</v>
      </c>
      <c r="T95" s="50" t="s">
        <v>468</v>
      </c>
      <c r="U95" s="38" t="s">
        <v>326</v>
      </c>
      <c r="V95" s="38"/>
    </row>
    <row r="96" spans="1:22" ht="31.5">
      <c r="A96" s="35" t="s">
        <v>179</v>
      </c>
      <c r="B96" s="35" t="s">
        <v>74</v>
      </c>
      <c r="C96" s="43" t="s">
        <v>465</v>
      </c>
      <c r="D96" s="43" t="s">
        <v>464</v>
      </c>
      <c r="F96" s="37">
        <v>1</v>
      </c>
      <c r="G96" s="52">
        <v>3900</v>
      </c>
      <c r="H96" s="45" t="s">
        <v>16</v>
      </c>
      <c r="I96" s="52">
        <f>G96*F96</f>
        <v>3900</v>
      </c>
      <c r="J96" s="40"/>
      <c r="K96" s="40"/>
      <c r="L96" s="53"/>
      <c r="M96" s="54">
        <v>400</v>
      </c>
      <c r="N96" s="37">
        <v>4</v>
      </c>
      <c r="O96" s="38">
        <v>3</v>
      </c>
      <c r="P96" s="38"/>
      <c r="Q96" s="38"/>
      <c r="R96" s="38" t="s">
        <v>21</v>
      </c>
      <c r="S96" s="38" t="s">
        <v>21</v>
      </c>
      <c r="T96" s="61">
        <v>500</v>
      </c>
      <c r="U96" s="38" t="s">
        <v>329</v>
      </c>
      <c r="V96" s="38"/>
    </row>
    <row r="97" spans="1:21" ht="15.75">
      <c r="A97" s="35" t="s">
        <v>179</v>
      </c>
      <c r="B97" s="35" t="s">
        <v>74</v>
      </c>
      <c r="C97" s="8" t="s">
        <v>646</v>
      </c>
      <c r="D97" s="8" t="s">
        <v>647</v>
      </c>
      <c r="F97" s="35">
        <v>1</v>
      </c>
      <c r="H97" s="45" t="s">
        <v>16</v>
      </c>
      <c r="I97" s="45"/>
      <c r="M97" s="46" t="s">
        <v>468</v>
      </c>
      <c r="N97" s="35" t="s">
        <v>468</v>
      </c>
      <c r="O97" s="35" t="s">
        <v>468</v>
      </c>
      <c r="R97" s="35" t="s">
        <v>21</v>
      </c>
      <c r="S97" s="35" t="s">
        <v>21</v>
      </c>
      <c r="T97" s="35" t="s">
        <v>468</v>
      </c>
      <c r="U97" s="35" t="s">
        <v>330</v>
      </c>
    </row>
    <row r="98" spans="1:21" ht="15.75">
      <c r="A98" s="35" t="s">
        <v>179</v>
      </c>
      <c r="B98" s="35" t="s">
        <v>74</v>
      </c>
      <c r="C98" s="8" t="s">
        <v>646</v>
      </c>
      <c r="D98" s="8" t="s">
        <v>648</v>
      </c>
      <c r="F98" s="35">
        <v>1</v>
      </c>
      <c r="H98" s="45" t="s">
        <v>16</v>
      </c>
      <c r="I98" s="45"/>
      <c r="M98" s="46">
        <v>230</v>
      </c>
      <c r="N98" s="47">
        <v>0.5</v>
      </c>
      <c r="O98" s="47">
        <v>0.5</v>
      </c>
      <c r="R98" s="35" t="s">
        <v>21</v>
      </c>
      <c r="S98" s="35" t="s">
        <v>21</v>
      </c>
      <c r="T98" s="48" t="s">
        <v>468</v>
      </c>
      <c r="U98" s="35" t="s">
        <v>327</v>
      </c>
    </row>
    <row r="99" spans="1:21" s="68" customFormat="1" ht="31.5">
      <c r="A99" s="35" t="s">
        <v>179</v>
      </c>
      <c r="B99" s="35" t="s">
        <v>74</v>
      </c>
      <c r="C99" s="20" t="s">
        <v>614</v>
      </c>
      <c r="D99" s="20" t="s">
        <v>580</v>
      </c>
      <c r="E99" s="20"/>
      <c r="F99" s="68">
        <v>1</v>
      </c>
      <c r="H99" s="68" t="s">
        <v>16</v>
      </c>
      <c r="I99" s="68" t="s">
        <v>16</v>
      </c>
      <c r="M99" s="68" t="s">
        <v>468</v>
      </c>
      <c r="N99" s="69" t="s">
        <v>468</v>
      </c>
      <c r="O99" s="68" t="s">
        <v>468</v>
      </c>
      <c r="R99" s="68" t="s">
        <v>25</v>
      </c>
      <c r="S99" s="68" t="s">
        <v>25</v>
      </c>
      <c r="T99" s="70" t="s">
        <v>468</v>
      </c>
      <c r="U99" s="68" t="s">
        <v>568</v>
      </c>
    </row>
    <row r="100" spans="1:22" ht="15.75">
      <c r="A100" s="35" t="s">
        <v>180</v>
      </c>
      <c r="B100" s="35" t="s">
        <v>181</v>
      </c>
      <c r="C100" s="43"/>
      <c r="D100" s="36"/>
      <c r="E100" s="36"/>
      <c r="F100" s="39">
        <v>1</v>
      </c>
      <c r="G100" s="49"/>
      <c r="H100" s="45" t="s">
        <v>16</v>
      </c>
      <c r="I100" s="38"/>
      <c r="J100" s="38"/>
      <c r="K100" s="38"/>
      <c r="L100" s="38"/>
      <c r="M100" s="50" t="s">
        <v>468</v>
      </c>
      <c r="N100" s="36" t="s">
        <v>468</v>
      </c>
      <c r="O100" s="38" t="s">
        <v>468</v>
      </c>
      <c r="P100" s="38"/>
      <c r="Q100" s="38"/>
      <c r="R100" s="38" t="s">
        <v>21</v>
      </c>
      <c r="S100" s="38" t="s">
        <v>21</v>
      </c>
      <c r="T100" s="38" t="s">
        <v>468</v>
      </c>
      <c r="U100" s="38" t="s">
        <v>330</v>
      </c>
      <c r="V100" s="38"/>
    </row>
    <row r="101" spans="1:22" ht="15.75">
      <c r="A101" s="35" t="s">
        <v>182</v>
      </c>
      <c r="B101" s="35" t="s">
        <v>183</v>
      </c>
      <c r="C101" s="43" t="s">
        <v>639</v>
      </c>
      <c r="D101" s="43" t="s">
        <v>638</v>
      </c>
      <c r="E101" s="43"/>
      <c r="F101" s="39">
        <v>1</v>
      </c>
      <c r="G101" s="65"/>
      <c r="H101" s="65" t="s">
        <v>16</v>
      </c>
      <c r="I101" s="65" t="s">
        <v>16</v>
      </c>
      <c r="J101" s="40"/>
      <c r="K101" s="40"/>
      <c r="L101" s="53"/>
      <c r="M101" s="54" t="s">
        <v>468</v>
      </c>
      <c r="N101" s="38" t="s">
        <v>468</v>
      </c>
      <c r="O101" s="38" t="s">
        <v>468</v>
      </c>
      <c r="P101" s="38"/>
      <c r="Q101" s="38"/>
      <c r="R101" s="38" t="s">
        <v>609</v>
      </c>
      <c r="S101" s="38" t="s">
        <v>609</v>
      </c>
      <c r="T101" s="38" t="s">
        <v>468</v>
      </c>
      <c r="U101" s="38" t="s">
        <v>326</v>
      </c>
      <c r="V101" s="38"/>
    </row>
    <row r="102" spans="1:22" ht="31.5">
      <c r="A102" s="35" t="s">
        <v>182</v>
      </c>
      <c r="B102" s="35" t="s">
        <v>183</v>
      </c>
      <c r="C102" s="8" t="s">
        <v>363</v>
      </c>
      <c r="D102" s="8" t="s">
        <v>649</v>
      </c>
      <c r="F102" s="39">
        <v>1</v>
      </c>
      <c r="G102" s="65"/>
      <c r="H102" s="65" t="s">
        <v>16</v>
      </c>
      <c r="I102" s="65" t="s">
        <v>16</v>
      </c>
      <c r="J102" s="40"/>
      <c r="K102" s="40"/>
      <c r="L102" s="53"/>
      <c r="M102" s="54" t="s">
        <v>468</v>
      </c>
      <c r="N102" s="38" t="s">
        <v>468</v>
      </c>
      <c r="O102" s="38" t="s">
        <v>468</v>
      </c>
      <c r="P102" s="38"/>
      <c r="Q102" s="38"/>
      <c r="R102" s="38" t="s">
        <v>21</v>
      </c>
      <c r="S102" s="38" t="s">
        <v>21</v>
      </c>
      <c r="T102" s="38" t="s">
        <v>468</v>
      </c>
      <c r="U102" s="38" t="s">
        <v>327</v>
      </c>
      <c r="V102" s="38"/>
    </row>
    <row r="103" spans="1:22" ht="15.75">
      <c r="A103" s="35" t="s">
        <v>182</v>
      </c>
      <c r="B103" s="35" t="s">
        <v>183</v>
      </c>
      <c r="C103" s="43" t="s">
        <v>34</v>
      </c>
      <c r="D103" s="43" t="s">
        <v>35</v>
      </c>
      <c r="E103" s="43"/>
      <c r="F103" s="39">
        <v>1</v>
      </c>
      <c r="G103" s="65">
        <v>200</v>
      </c>
      <c r="H103" s="65" t="s">
        <v>23</v>
      </c>
      <c r="I103" s="65"/>
      <c r="J103" s="62">
        <f>G103*F103</f>
        <v>200</v>
      </c>
      <c r="K103" s="62"/>
      <c r="L103" s="53"/>
      <c r="M103" s="54" t="s">
        <v>468</v>
      </c>
      <c r="N103" s="38" t="s">
        <v>468</v>
      </c>
      <c r="O103" s="38" t="s">
        <v>468</v>
      </c>
      <c r="P103" s="38"/>
      <c r="Q103" s="38"/>
      <c r="R103" s="38" t="s">
        <v>21</v>
      </c>
      <c r="S103" s="38" t="s">
        <v>21</v>
      </c>
      <c r="T103" s="38" t="s">
        <v>468</v>
      </c>
      <c r="U103" s="38" t="s">
        <v>332</v>
      </c>
      <c r="V103" s="38"/>
    </row>
    <row r="104" spans="1:22" ht="15.75">
      <c r="A104" s="35" t="s">
        <v>182</v>
      </c>
      <c r="B104" s="35" t="s">
        <v>183</v>
      </c>
      <c r="C104" s="8" t="s">
        <v>701</v>
      </c>
      <c r="D104" s="43" t="s">
        <v>650</v>
      </c>
      <c r="E104" s="43"/>
      <c r="F104" s="39">
        <v>1</v>
      </c>
      <c r="G104" s="65"/>
      <c r="H104" s="65" t="s">
        <v>16</v>
      </c>
      <c r="I104" s="65" t="s">
        <v>16</v>
      </c>
      <c r="J104" s="62"/>
      <c r="K104" s="62"/>
      <c r="L104" s="53"/>
      <c r="M104" s="54" t="s">
        <v>468</v>
      </c>
      <c r="N104" s="38" t="s">
        <v>468</v>
      </c>
      <c r="O104" s="38" t="s">
        <v>468</v>
      </c>
      <c r="P104" s="38"/>
      <c r="Q104" s="38"/>
      <c r="R104" s="38" t="s">
        <v>21</v>
      </c>
      <c r="S104" s="38" t="s">
        <v>21</v>
      </c>
      <c r="T104" s="38" t="s">
        <v>468</v>
      </c>
      <c r="U104" s="38" t="s">
        <v>330</v>
      </c>
      <c r="V104" s="38"/>
    </row>
    <row r="105" spans="1:21" ht="15.75">
      <c r="A105" s="35" t="s">
        <v>182</v>
      </c>
      <c r="B105" s="35" t="s">
        <v>183</v>
      </c>
      <c r="C105" s="8" t="s">
        <v>471</v>
      </c>
      <c r="D105" s="8" t="s">
        <v>544</v>
      </c>
      <c r="F105" s="35">
        <v>1</v>
      </c>
      <c r="H105" s="45" t="s">
        <v>16</v>
      </c>
      <c r="I105" s="45"/>
      <c r="M105" s="46" t="s">
        <v>468</v>
      </c>
      <c r="N105" s="35" t="s">
        <v>468</v>
      </c>
      <c r="O105" s="35" t="s">
        <v>468</v>
      </c>
      <c r="R105" s="35" t="s">
        <v>21</v>
      </c>
      <c r="S105" s="35" t="s">
        <v>21</v>
      </c>
      <c r="T105" s="38" t="s">
        <v>468</v>
      </c>
      <c r="U105" s="35" t="s">
        <v>330</v>
      </c>
    </row>
    <row r="106" spans="1:21" ht="15.75">
      <c r="A106" s="35" t="s">
        <v>182</v>
      </c>
      <c r="B106" s="35" t="s">
        <v>183</v>
      </c>
      <c r="C106" s="8" t="s">
        <v>472</v>
      </c>
      <c r="F106" s="35">
        <v>1</v>
      </c>
      <c r="H106" s="45" t="s">
        <v>16</v>
      </c>
      <c r="I106" s="45"/>
      <c r="M106" s="46">
        <v>230</v>
      </c>
      <c r="N106" s="47">
        <v>0.5</v>
      </c>
      <c r="O106" s="47">
        <v>0.2</v>
      </c>
      <c r="R106" s="35" t="s">
        <v>21</v>
      </c>
      <c r="S106" s="35" t="s">
        <v>21</v>
      </c>
      <c r="T106" s="48" t="s">
        <v>468</v>
      </c>
      <c r="U106" s="35" t="s">
        <v>327</v>
      </c>
    </row>
    <row r="107" spans="1:22" ht="15.75">
      <c r="A107" s="35" t="s">
        <v>184</v>
      </c>
      <c r="B107" s="35" t="s">
        <v>111</v>
      </c>
      <c r="C107" s="43" t="s">
        <v>112</v>
      </c>
      <c r="D107" s="43"/>
      <c r="E107" s="8" t="s">
        <v>658</v>
      </c>
      <c r="F107" s="37">
        <v>1</v>
      </c>
      <c r="G107" s="52"/>
      <c r="H107" s="52" t="s">
        <v>16</v>
      </c>
      <c r="I107" s="52">
        <f aca="true" t="shared" si="0" ref="I107:I113">G107*F107</f>
        <v>0</v>
      </c>
      <c r="J107" s="40"/>
      <c r="K107" s="40"/>
      <c r="L107" s="53"/>
      <c r="M107" s="54" t="s">
        <v>468</v>
      </c>
      <c r="N107" s="38" t="s">
        <v>468</v>
      </c>
      <c r="O107" s="38" t="s">
        <v>468</v>
      </c>
      <c r="P107" s="38"/>
      <c r="Q107" s="38"/>
      <c r="R107" s="38" t="s">
        <v>21</v>
      </c>
      <c r="S107" s="38" t="s">
        <v>21</v>
      </c>
      <c r="T107" s="50">
        <v>33000</v>
      </c>
      <c r="U107" s="38" t="s">
        <v>326</v>
      </c>
      <c r="V107" s="38"/>
    </row>
    <row r="108" spans="1:22" ht="15.75">
      <c r="A108" s="35" t="s">
        <v>184</v>
      </c>
      <c r="B108" s="35" t="s">
        <v>111</v>
      </c>
      <c r="C108" s="43" t="s">
        <v>112</v>
      </c>
      <c r="D108" s="43"/>
      <c r="E108" s="8" t="s">
        <v>659</v>
      </c>
      <c r="F108" s="37">
        <v>1</v>
      </c>
      <c r="G108" s="52"/>
      <c r="H108" s="52" t="s">
        <v>16</v>
      </c>
      <c r="I108" s="52">
        <f t="shared" si="0"/>
        <v>0</v>
      </c>
      <c r="J108" s="40"/>
      <c r="K108" s="40"/>
      <c r="L108" s="53"/>
      <c r="M108" s="54" t="s">
        <v>468</v>
      </c>
      <c r="N108" s="38" t="s">
        <v>468</v>
      </c>
      <c r="O108" s="38" t="s">
        <v>468</v>
      </c>
      <c r="P108" s="38"/>
      <c r="Q108" s="38"/>
      <c r="R108" s="38" t="s">
        <v>21</v>
      </c>
      <c r="S108" s="38" t="s">
        <v>21</v>
      </c>
      <c r="T108" s="50">
        <v>33000</v>
      </c>
      <c r="U108" s="38" t="s">
        <v>326</v>
      </c>
      <c r="V108" s="38"/>
    </row>
    <row r="109" spans="1:22" ht="15.75">
      <c r="A109" s="35" t="s">
        <v>184</v>
      </c>
      <c r="B109" s="35" t="s">
        <v>111</v>
      </c>
      <c r="C109" s="43" t="s">
        <v>113</v>
      </c>
      <c r="D109" s="43"/>
      <c r="E109" s="8" t="s">
        <v>662</v>
      </c>
      <c r="F109" s="37">
        <v>1</v>
      </c>
      <c r="G109" s="52"/>
      <c r="H109" s="52" t="s">
        <v>16</v>
      </c>
      <c r="I109" s="52">
        <f t="shared" si="0"/>
        <v>0</v>
      </c>
      <c r="J109" s="40"/>
      <c r="K109" s="40"/>
      <c r="L109" s="53"/>
      <c r="M109" s="54" t="s">
        <v>468</v>
      </c>
      <c r="N109" s="38" t="s">
        <v>468</v>
      </c>
      <c r="O109" s="38" t="s">
        <v>468</v>
      </c>
      <c r="P109" s="38"/>
      <c r="Q109" s="38"/>
      <c r="R109" s="38" t="s">
        <v>21</v>
      </c>
      <c r="S109" s="38" t="s">
        <v>21</v>
      </c>
      <c r="T109" s="50">
        <v>44000</v>
      </c>
      <c r="U109" s="38" t="s">
        <v>326</v>
      </c>
      <c r="V109" s="38"/>
    </row>
    <row r="110" spans="1:22" ht="15.75">
      <c r="A110" s="35" t="s">
        <v>184</v>
      </c>
      <c r="B110" s="35" t="s">
        <v>111</v>
      </c>
      <c r="C110" s="43" t="s">
        <v>113</v>
      </c>
      <c r="D110" s="43"/>
      <c r="E110" s="8" t="s">
        <v>657</v>
      </c>
      <c r="F110" s="37">
        <v>1</v>
      </c>
      <c r="G110" s="52"/>
      <c r="H110" s="52" t="s">
        <v>16</v>
      </c>
      <c r="I110" s="52">
        <f t="shared" si="0"/>
        <v>0</v>
      </c>
      <c r="J110" s="40"/>
      <c r="K110" s="40"/>
      <c r="L110" s="53"/>
      <c r="M110" s="54" t="s">
        <v>468</v>
      </c>
      <c r="N110" s="38" t="s">
        <v>468</v>
      </c>
      <c r="O110" s="38" t="s">
        <v>468</v>
      </c>
      <c r="P110" s="38"/>
      <c r="Q110" s="38"/>
      <c r="R110" s="38" t="s">
        <v>21</v>
      </c>
      <c r="S110" s="38" t="s">
        <v>21</v>
      </c>
      <c r="T110" s="50">
        <v>44000</v>
      </c>
      <c r="U110" s="38" t="s">
        <v>326</v>
      </c>
      <c r="V110" s="38"/>
    </row>
    <row r="111" spans="1:22" ht="47.25">
      <c r="A111" s="35" t="s">
        <v>184</v>
      </c>
      <c r="B111" s="35" t="s">
        <v>111</v>
      </c>
      <c r="C111" s="43" t="s">
        <v>114</v>
      </c>
      <c r="D111" s="43"/>
      <c r="E111" s="8" t="s">
        <v>660</v>
      </c>
      <c r="F111" s="37">
        <v>1</v>
      </c>
      <c r="G111" s="52"/>
      <c r="H111" s="52" t="s">
        <v>16</v>
      </c>
      <c r="I111" s="52">
        <f t="shared" si="0"/>
        <v>0</v>
      </c>
      <c r="J111" s="40"/>
      <c r="K111" s="40"/>
      <c r="L111" s="53"/>
      <c r="M111" s="54" t="s">
        <v>468</v>
      </c>
      <c r="N111" s="38" t="s">
        <v>468</v>
      </c>
      <c r="O111" s="38" t="s">
        <v>468</v>
      </c>
      <c r="P111" s="38"/>
      <c r="Q111" s="38"/>
      <c r="R111" s="38" t="s">
        <v>21</v>
      </c>
      <c r="S111" s="38" t="s">
        <v>21</v>
      </c>
      <c r="T111" s="50">
        <v>130000</v>
      </c>
      <c r="U111" s="38" t="s">
        <v>326</v>
      </c>
      <c r="V111" s="38"/>
    </row>
    <row r="112" spans="1:22" ht="47.25">
      <c r="A112" s="35" t="s">
        <v>184</v>
      </c>
      <c r="B112" s="35" t="s">
        <v>111</v>
      </c>
      <c r="C112" s="43" t="s">
        <v>114</v>
      </c>
      <c r="D112" s="43"/>
      <c r="E112" s="8" t="s">
        <v>661</v>
      </c>
      <c r="F112" s="37">
        <v>1</v>
      </c>
      <c r="G112" s="52"/>
      <c r="H112" s="52" t="s">
        <v>16</v>
      </c>
      <c r="I112" s="52">
        <f t="shared" si="0"/>
        <v>0</v>
      </c>
      <c r="J112" s="40"/>
      <c r="K112" s="40"/>
      <c r="L112" s="53"/>
      <c r="M112" s="54" t="s">
        <v>468</v>
      </c>
      <c r="N112" s="38" t="s">
        <v>468</v>
      </c>
      <c r="O112" s="38" t="s">
        <v>468</v>
      </c>
      <c r="P112" s="38"/>
      <c r="Q112" s="38"/>
      <c r="R112" s="38" t="s">
        <v>21</v>
      </c>
      <c r="S112" s="38" t="s">
        <v>21</v>
      </c>
      <c r="T112" s="50">
        <v>130000</v>
      </c>
      <c r="U112" s="38" t="s">
        <v>326</v>
      </c>
      <c r="V112" s="38"/>
    </row>
    <row r="113" spans="1:22" ht="31.5">
      <c r="A113" s="35" t="s">
        <v>184</v>
      </c>
      <c r="B113" s="35" t="s">
        <v>111</v>
      </c>
      <c r="C113" s="43" t="s">
        <v>115</v>
      </c>
      <c r="D113" s="43" t="s">
        <v>116</v>
      </c>
      <c r="E113" s="8" t="s">
        <v>656</v>
      </c>
      <c r="F113" s="37">
        <v>1</v>
      </c>
      <c r="G113" s="52"/>
      <c r="H113" s="45" t="s">
        <v>16</v>
      </c>
      <c r="I113" s="52">
        <f t="shared" si="0"/>
        <v>0</v>
      </c>
      <c r="J113" s="40"/>
      <c r="K113" s="40"/>
      <c r="L113" s="53"/>
      <c r="M113" s="54" t="s">
        <v>468</v>
      </c>
      <c r="N113" s="38" t="s">
        <v>468</v>
      </c>
      <c r="O113" s="38" t="s">
        <v>468</v>
      </c>
      <c r="P113" s="38"/>
      <c r="Q113" s="38"/>
      <c r="R113" s="38" t="s">
        <v>21</v>
      </c>
      <c r="S113" s="38" t="s">
        <v>21</v>
      </c>
      <c r="T113" s="50">
        <v>6000</v>
      </c>
      <c r="U113" s="38" t="s">
        <v>326</v>
      </c>
      <c r="V113" s="38"/>
    </row>
    <row r="114" spans="1:22" ht="31.5">
      <c r="A114" s="35" t="s">
        <v>184</v>
      </c>
      <c r="B114" s="35" t="s">
        <v>111</v>
      </c>
      <c r="C114" s="43" t="s">
        <v>117</v>
      </c>
      <c r="D114" s="43"/>
      <c r="F114" s="37">
        <v>6</v>
      </c>
      <c r="G114" s="52"/>
      <c r="H114" s="52" t="s">
        <v>16</v>
      </c>
      <c r="I114" s="52" t="s">
        <v>16</v>
      </c>
      <c r="J114" s="40"/>
      <c r="K114" s="40"/>
      <c r="L114" s="53"/>
      <c r="M114" s="54" t="s">
        <v>468</v>
      </c>
      <c r="N114" s="38" t="s">
        <v>468</v>
      </c>
      <c r="O114" s="38" t="s">
        <v>468</v>
      </c>
      <c r="P114" s="38"/>
      <c r="Q114" s="38"/>
      <c r="R114" s="38" t="s">
        <v>21</v>
      </c>
      <c r="S114" s="38" t="s">
        <v>21</v>
      </c>
      <c r="T114" s="50" t="s">
        <v>468</v>
      </c>
      <c r="U114" s="38" t="s">
        <v>326</v>
      </c>
      <c r="V114" s="38"/>
    </row>
    <row r="115" spans="1:22" ht="31.5">
      <c r="A115" s="35" t="s">
        <v>184</v>
      </c>
      <c r="B115" s="35" t="s">
        <v>111</v>
      </c>
      <c r="C115" s="43" t="s">
        <v>102</v>
      </c>
      <c r="D115" s="43"/>
      <c r="F115" s="37">
        <v>6</v>
      </c>
      <c r="G115" s="52"/>
      <c r="H115" s="52" t="s">
        <v>16</v>
      </c>
      <c r="I115" s="52" t="s">
        <v>16</v>
      </c>
      <c r="J115" s="40"/>
      <c r="K115" s="40"/>
      <c r="L115" s="53"/>
      <c r="M115" s="54" t="s">
        <v>468</v>
      </c>
      <c r="N115" s="38" t="s">
        <v>468</v>
      </c>
      <c r="O115" s="38" t="s">
        <v>468</v>
      </c>
      <c r="P115" s="38"/>
      <c r="Q115" s="38"/>
      <c r="R115" s="38" t="s">
        <v>21</v>
      </c>
      <c r="S115" s="38" t="s">
        <v>21</v>
      </c>
      <c r="T115" s="50" t="s">
        <v>468</v>
      </c>
      <c r="U115" s="38" t="s">
        <v>326</v>
      </c>
      <c r="V115" s="38"/>
    </row>
    <row r="116" spans="1:22" ht="31.5">
      <c r="A116" s="35" t="s">
        <v>184</v>
      </c>
      <c r="B116" s="35" t="s">
        <v>111</v>
      </c>
      <c r="C116" s="43" t="s">
        <v>95</v>
      </c>
      <c r="D116" s="43"/>
      <c r="E116" s="43"/>
      <c r="F116" s="37">
        <v>6</v>
      </c>
      <c r="G116" s="52"/>
      <c r="H116" s="52" t="s">
        <v>16</v>
      </c>
      <c r="I116" s="52" t="s">
        <v>16</v>
      </c>
      <c r="J116" s="40"/>
      <c r="K116" s="40"/>
      <c r="L116" s="53"/>
      <c r="M116" s="54" t="s">
        <v>468</v>
      </c>
      <c r="N116" s="38" t="s">
        <v>468</v>
      </c>
      <c r="O116" s="38" t="s">
        <v>468</v>
      </c>
      <c r="P116" s="38"/>
      <c r="Q116" s="38"/>
      <c r="R116" s="38" t="s">
        <v>21</v>
      </c>
      <c r="S116" s="38" t="s">
        <v>21</v>
      </c>
      <c r="T116" s="50" t="s">
        <v>468</v>
      </c>
      <c r="U116" s="38" t="s">
        <v>326</v>
      </c>
      <c r="V116" s="38"/>
    </row>
    <row r="117" spans="1:22" ht="15.75">
      <c r="A117" s="35" t="s">
        <v>184</v>
      </c>
      <c r="B117" s="35" t="s">
        <v>111</v>
      </c>
      <c r="C117" s="43" t="s">
        <v>96</v>
      </c>
      <c r="D117" s="43" t="s">
        <v>118</v>
      </c>
      <c r="F117" s="37">
        <v>6</v>
      </c>
      <c r="G117" s="52"/>
      <c r="H117" s="52" t="s">
        <v>16</v>
      </c>
      <c r="I117" s="52" t="s">
        <v>16</v>
      </c>
      <c r="J117" s="40"/>
      <c r="K117" s="40"/>
      <c r="L117" s="53"/>
      <c r="M117" s="54" t="s">
        <v>468</v>
      </c>
      <c r="N117" s="36" t="s">
        <v>468</v>
      </c>
      <c r="O117" s="38" t="s">
        <v>468</v>
      </c>
      <c r="P117" s="38"/>
      <c r="Q117" s="38"/>
      <c r="R117" s="38" t="s">
        <v>22</v>
      </c>
      <c r="S117" s="38" t="s">
        <v>22</v>
      </c>
      <c r="T117" s="50" t="s">
        <v>468</v>
      </c>
      <c r="U117" s="38" t="s">
        <v>326</v>
      </c>
      <c r="V117" s="38"/>
    </row>
    <row r="118" spans="1:22" ht="15.75">
      <c r="A118" s="35" t="s">
        <v>184</v>
      </c>
      <c r="B118" s="35" t="s">
        <v>111</v>
      </c>
      <c r="C118" s="43" t="s">
        <v>98</v>
      </c>
      <c r="D118" s="43" t="s">
        <v>118</v>
      </c>
      <c r="F118" s="37">
        <v>6</v>
      </c>
      <c r="G118" s="52"/>
      <c r="H118" s="52" t="s">
        <v>16</v>
      </c>
      <c r="I118" s="52" t="s">
        <v>16</v>
      </c>
      <c r="J118" s="40"/>
      <c r="K118" s="40"/>
      <c r="L118" s="53"/>
      <c r="M118" s="54" t="s">
        <v>468</v>
      </c>
      <c r="N118" s="36" t="s">
        <v>468</v>
      </c>
      <c r="O118" s="38" t="s">
        <v>468</v>
      </c>
      <c r="P118" s="38"/>
      <c r="Q118" s="38"/>
      <c r="R118" s="38" t="s">
        <v>22</v>
      </c>
      <c r="S118" s="38" t="s">
        <v>22</v>
      </c>
      <c r="T118" s="50" t="s">
        <v>468</v>
      </c>
      <c r="U118" s="38" t="s">
        <v>326</v>
      </c>
      <c r="V118" s="38"/>
    </row>
    <row r="119" spans="1:22" ht="15.75">
      <c r="A119" s="35" t="s">
        <v>184</v>
      </c>
      <c r="B119" s="35" t="s">
        <v>111</v>
      </c>
      <c r="C119" s="43" t="s">
        <v>185</v>
      </c>
      <c r="D119" s="43" t="s">
        <v>118</v>
      </c>
      <c r="F119" s="37">
        <v>6</v>
      </c>
      <c r="G119" s="52"/>
      <c r="H119" s="52" t="s">
        <v>16</v>
      </c>
      <c r="I119" s="52" t="s">
        <v>16</v>
      </c>
      <c r="J119" s="40"/>
      <c r="K119" s="40"/>
      <c r="L119" s="53"/>
      <c r="M119" s="54" t="s">
        <v>468</v>
      </c>
      <c r="N119" s="36" t="s">
        <v>468</v>
      </c>
      <c r="O119" s="38" t="s">
        <v>468</v>
      </c>
      <c r="P119" s="38"/>
      <c r="Q119" s="38"/>
      <c r="R119" s="38" t="s">
        <v>22</v>
      </c>
      <c r="S119" s="38" t="s">
        <v>22</v>
      </c>
      <c r="T119" s="50" t="s">
        <v>468</v>
      </c>
      <c r="U119" s="38" t="s">
        <v>326</v>
      </c>
      <c r="V119" s="38"/>
    </row>
    <row r="120" spans="1:22" ht="31.5">
      <c r="A120" s="35" t="s">
        <v>184</v>
      </c>
      <c r="B120" s="35" t="s">
        <v>111</v>
      </c>
      <c r="C120" s="43" t="s">
        <v>186</v>
      </c>
      <c r="D120" s="43" t="s">
        <v>118</v>
      </c>
      <c r="F120" s="37">
        <v>6</v>
      </c>
      <c r="G120" s="52"/>
      <c r="H120" s="52" t="s">
        <v>16</v>
      </c>
      <c r="I120" s="52" t="s">
        <v>16</v>
      </c>
      <c r="J120" s="40"/>
      <c r="K120" s="40"/>
      <c r="L120" s="53"/>
      <c r="M120" s="54" t="s">
        <v>468</v>
      </c>
      <c r="N120" s="36" t="s">
        <v>468</v>
      </c>
      <c r="O120" s="38" t="s">
        <v>468</v>
      </c>
      <c r="P120" s="38"/>
      <c r="Q120" s="38"/>
      <c r="R120" s="38" t="s">
        <v>22</v>
      </c>
      <c r="S120" s="38" t="s">
        <v>22</v>
      </c>
      <c r="T120" s="50" t="s">
        <v>468</v>
      </c>
      <c r="U120" s="38" t="s">
        <v>326</v>
      </c>
      <c r="V120" s="38"/>
    </row>
    <row r="121" spans="1:22" ht="15.75">
      <c r="A121" s="35" t="s">
        <v>184</v>
      </c>
      <c r="B121" s="35" t="s">
        <v>111</v>
      </c>
      <c r="C121" s="43" t="s">
        <v>24</v>
      </c>
      <c r="D121" s="43"/>
      <c r="F121" s="37" t="s">
        <v>25</v>
      </c>
      <c r="G121" s="52"/>
      <c r="H121" s="52" t="s">
        <v>16</v>
      </c>
      <c r="I121" s="52" t="s">
        <v>16</v>
      </c>
      <c r="J121" s="40"/>
      <c r="K121" s="40"/>
      <c r="L121" s="53"/>
      <c r="M121" s="54" t="s">
        <v>468</v>
      </c>
      <c r="N121" s="37" t="s">
        <v>468</v>
      </c>
      <c r="O121" s="38" t="s">
        <v>468</v>
      </c>
      <c r="P121" s="38"/>
      <c r="Q121" s="38"/>
      <c r="R121" s="38" t="s">
        <v>21</v>
      </c>
      <c r="S121" s="38" t="s">
        <v>21</v>
      </c>
      <c r="T121" s="50" t="s">
        <v>468</v>
      </c>
      <c r="U121" s="38" t="s">
        <v>326</v>
      </c>
      <c r="V121" s="38"/>
    </row>
    <row r="122" spans="1:22" ht="15.75">
      <c r="A122" s="35" t="s">
        <v>184</v>
      </c>
      <c r="B122" s="35" t="s">
        <v>111</v>
      </c>
      <c r="C122" s="43" t="s">
        <v>108</v>
      </c>
      <c r="D122" s="43" t="s">
        <v>187</v>
      </c>
      <c r="E122" s="43"/>
      <c r="F122" s="39" t="s">
        <v>25</v>
      </c>
      <c r="G122" s="65"/>
      <c r="H122" s="65" t="s">
        <v>16</v>
      </c>
      <c r="I122" s="65" t="s">
        <v>16</v>
      </c>
      <c r="J122" s="40"/>
      <c r="K122" s="40"/>
      <c r="L122" s="53"/>
      <c r="M122" s="54" t="s">
        <v>468</v>
      </c>
      <c r="N122" s="38" t="s">
        <v>468</v>
      </c>
      <c r="O122" s="38" t="s">
        <v>468</v>
      </c>
      <c r="P122" s="38"/>
      <c r="Q122" s="38"/>
      <c r="R122" s="38" t="s">
        <v>21</v>
      </c>
      <c r="S122" s="38" t="s">
        <v>21</v>
      </c>
      <c r="T122" s="50" t="s">
        <v>468</v>
      </c>
      <c r="U122" s="38" t="s">
        <v>326</v>
      </c>
      <c r="V122" s="38"/>
    </row>
    <row r="123" spans="1:22" ht="15.75">
      <c r="A123" s="35" t="s">
        <v>184</v>
      </c>
      <c r="B123" s="35" t="s">
        <v>111</v>
      </c>
      <c r="C123" s="43" t="s">
        <v>363</v>
      </c>
      <c r="D123" s="43" t="s">
        <v>665</v>
      </c>
      <c r="E123" s="43"/>
      <c r="F123" s="39"/>
      <c r="G123" s="65"/>
      <c r="H123" s="65"/>
      <c r="I123" s="65" t="s">
        <v>16</v>
      </c>
      <c r="J123" s="40"/>
      <c r="K123" s="40"/>
      <c r="L123" s="53"/>
      <c r="M123" s="54" t="s">
        <v>468</v>
      </c>
      <c r="N123" s="38" t="s">
        <v>468</v>
      </c>
      <c r="O123" s="38" t="s">
        <v>468</v>
      </c>
      <c r="P123" s="38"/>
      <c r="Q123" s="38" t="s">
        <v>21</v>
      </c>
      <c r="R123" s="38" t="s">
        <v>21</v>
      </c>
      <c r="S123" s="38" t="s">
        <v>21</v>
      </c>
      <c r="T123" s="50" t="s">
        <v>468</v>
      </c>
      <c r="U123" s="38" t="s">
        <v>327</v>
      </c>
      <c r="V123" s="38"/>
    </row>
    <row r="124" spans="1:22" ht="15.75">
      <c r="A124" s="35" t="s">
        <v>184</v>
      </c>
      <c r="B124" s="35" t="s">
        <v>111</v>
      </c>
      <c r="C124" s="43" t="s">
        <v>664</v>
      </c>
      <c r="D124" s="43" t="s">
        <v>640</v>
      </c>
      <c r="E124" s="43"/>
      <c r="F124" s="39"/>
      <c r="G124" s="65"/>
      <c r="H124" s="65"/>
      <c r="I124" s="65" t="s">
        <v>16</v>
      </c>
      <c r="J124" s="40"/>
      <c r="K124" s="40"/>
      <c r="L124" s="53"/>
      <c r="M124" s="54" t="s">
        <v>468</v>
      </c>
      <c r="N124" s="38" t="s">
        <v>468</v>
      </c>
      <c r="O124" s="38" t="s">
        <v>468</v>
      </c>
      <c r="P124" s="38"/>
      <c r="Q124" s="38" t="s">
        <v>21</v>
      </c>
      <c r="R124" s="38" t="s">
        <v>21</v>
      </c>
      <c r="S124" s="38" t="s">
        <v>21</v>
      </c>
      <c r="T124" s="50" t="s">
        <v>468</v>
      </c>
      <c r="U124" s="38" t="s">
        <v>326</v>
      </c>
      <c r="V124" s="38"/>
    </row>
    <row r="125" spans="1:22" ht="15.75">
      <c r="A125" s="35" t="s">
        <v>184</v>
      </c>
      <c r="B125" s="35" t="s">
        <v>111</v>
      </c>
      <c r="C125" s="43" t="s">
        <v>666</v>
      </c>
      <c r="D125" s="43" t="s">
        <v>663</v>
      </c>
      <c r="E125" s="43"/>
      <c r="F125" s="39"/>
      <c r="G125" s="65"/>
      <c r="H125" s="65" t="s">
        <v>16</v>
      </c>
      <c r="I125" s="65" t="s">
        <v>16</v>
      </c>
      <c r="J125" s="40"/>
      <c r="K125" s="40"/>
      <c r="L125" s="53"/>
      <c r="M125" s="54" t="s">
        <v>468</v>
      </c>
      <c r="N125" s="38" t="s">
        <v>468</v>
      </c>
      <c r="O125" s="38" t="s">
        <v>468</v>
      </c>
      <c r="P125" s="38"/>
      <c r="Q125" s="38"/>
      <c r="R125" s="38" t="s">
        <v>21</v>
      </c>
      <c r="S125" s="38" t="s">
        <v>21</v>
      </c>
      <c r="T125" s="50" t="s">
        <v>468</v>
      </c>
      <c r="U125" s="38" t="s">
        <v>330</v>
      </c>
      <c r="V125" s="38"/>
    </row>
    <row r="126" spans="1:21" ht="15.75">
      <c r="A126" s="35" t="s">
        <v>184</v>
      </c>
      <c r="B126" s="35" t="s">
        <v>111</v>
      </c>
      <c r="C126" s="8" t="s">
        <v>471</v>
      </c>
      <c r="D126" s="8" t="s">
        <v>544</v>
      </c>
      <c r="F126" s="35">
        <v>1</v>
      </c>
      <c r="H126" s="45" t="s">
        <v>16</v>
      </c>
      <c r="I126" s="45"/>
      <c r="M126" s="46" t="s">
        <v>468</v>
      </c>
      <c r="N126" s="35" t="s">
        <v>468</v>
      </c>
      <c r="O126" s="35" t="s">
        <v>468</v>
      </c>
      <c r="R126" s="35" t="s">
        <v>21</v>
      </c>
      <c r="S126" s="35" t="s">
        <v>21</v>
      </c>
      <c r="T126" s="61" t="s">
        <v>468</v>
      </c>
      <c r="U126" s="35" t="s">
        <v>330</v>
      </c>
    </row>
    <row r="127" spans="1:21" ht="78.75">
      <c r="A127" s="35" t="s">
        <v>184</v>
      </c>
      <c r="B127" s="35" t="s">
        <v>111</v>
      </c>
      <c r="C127" s="8" t="s">
        <v>472</v>
      </c>
      <c r="D127" s="8" t="s">
        <v>545</v>
      </c>
      <c r="F127" s="35">
        <v>1</v>
      </c>
      <c r="H127" s="45" t="s">
        <v>16</v>
      </c>
      <c r="I127" s="45"/>
      <c r="M127" s="46">
        <v>230</v>
      </c>
      <c r="N127" s="47">
        <v>0.5</v>
      </c>
      <c r="O127" s="47">
        <v>0.5</v>
      </c>
      <c r="R127" s="35" t="s">
        <v>21</v>
      </c>
      <c r="S127" s="35" t="s">
        <v>21</v>
      </c>
      <c r="T127" s="48" t="s">
        <v>468</v>
      </c>
      <c r="U127" s="35" t="s">
        <v>327</v>
      </c>
    </row>
    <row r="128" spans="1:21" ht="47.25">
      <c r="A128" s="35" t="s">
        <v>184</v>
      </c>
      <c r="B128" s="35" t="s">
        <v>111</v>
      </c>
      <c r="C128" s="8" t="s">
        <v>602</v>
      </c>
      <c r="D128" s="8" t="s">
        <v>603</v>
      </c>
      <c r="F128" s="35">
        <v>1</v>
      </c>
      <c r="H128" s="45" t="s">
        <v>16</v>
      </c>
      <c r="I128" s="45" t="s">
        <v>16</v>
      </c>
      <c r="M128" s="46">
        <v>400</v>
      </c>
      <c r="N128" s="47">
        <v>15</v>
      </c>
      <c r="O128" s="47">
        <v>2</v>
      </c>
      <c r="R128" s="35" t="s">
        <v>21</v>
      </c>
      <c r="S128" s="35" t="s">
        <v>21</v>
      </c>
      <c r="T128" s="48" t="s">
        <v>468</v>
      </c>
      <c r="U128" s="35" t="s">
        <v>568</v>
      </c>
    </row>
    <row r="129" spans="1:22" ht="31.5">
      <c r="A129" s="35" t="s">
        <v>188</v>
      </c>
      <c r="B129" s="35" t="s">
        <v>189</v>
      </c>
      <c r="C129" s="43" t="s">
        <v>202</v>
      </c>
      <c r="D129" s="36"/>
      <c r="E129" s="36"/>
      <c r="F129" s="38"/>
      <c r="G129" s="49"/>
      <c r="H129" s="38" t="s">
        <v>23</v>
      </c>
      <c r="I129" s="38"/>
      <c r="J129" s="38"/>
      <c r="K129" s="38"/>
      <c r="L129" s="38"/>
      <c r="M129" s="50" t="s">
        <v>468</v>
      </c>
      <c r="N129" s="37" t="s">
        <v>468</v>
      </c>
      <c r="O129" s="38" t="s">
        <v>468</v>
      </c>
      <c r="P129" s="38"/>
      <c r="Q129" s="38"/>
      <c r="R129" s="38" t="s">
        <v>21</v>
      </c>
      <c r="S129" s="38" t="s">
        <v>21</v>
      </c>
      <c r="T129" s="61">
        <v>519760</v>
      </c>
      <c r="U129" s="38" t="s">
        <v>17</v>
      </c>
      <c r="V129" s="38"/>
    </row>
    <row r="130" spans="1:21" s="38" customFormat="1" ht="15.75">
      <c r="A130" s="35" t="s">
        <v>190</v>
      </c>
      <c r="B130" s="35" t="s">
        <v>47</v>
      </c>
      <c r="C130" s="43" t="s">
        <v>639</v>
      </c>
      <c r="D130" s="43" t="s">
        <v>640</v>
      </c>
      <c r="E130" s="43"/>
      <c r="F130" s="39">
        <v>1</v>
      </c>
      <c r="G130" s="65"/>
      <c r="H130" s="65" t="s">
        <v>16</v>
      </c>
      <c r="I130" s="65" t="s">
        <v>16</v>
      </c>
      <c r="J130" s="40"/>
      <c r="K130" s="40"/>
      <c r="L130" s="53"/>
      <c r="M130" s="54" t="s">
        <v>468</v>
      </c>
      <c r="N130" s="38" t="s">
        <v>468</v>
      </c>
      <c r="O130" s="38" t="s">
        <v>468</v>
      </c>
      <c r="R130" s="38" t="s">
        <v>21</v>
      </c>
      <c r="S130" s="38" t="s">
        <v>21</v>
      </c>
      <c r="T130" s="61" t="s">
        <v>468</v>
      </c>
      <c r="U130" s="38" t="s">
        <v>326</v>
      </c>
    </row>
    <row r="131" spans="1:21" s="38" customFormat="1" ht="31.5">
      <c r="A131" s="35" t="s">
        <v>190</v>
      </c>
      <c r="B131" s="35" t="s">
        <v>47</v>
      </c>
      <c r="C131" s="43" t="s">
        <v>212</v>
      </c>
      <c r="D131" s="43" t="s">
        <v>669</v>
      </c>
      <c r="E131" s="43"/>
      <c r="F131" s="39">
        <v>1</v>
      </c>
      <c r="G131" s="65"/>
      <c r="H131" s="65" t="s">
        <v>16</v>
      </c>
      <c r="I131" s="65" t="s">
        <v>16</v>
      </c>
      <c r="J131" s="40"/>
      <c r="K131" s="40"/>
      <c r="L131" s="53"/>
      <c r="M131" s="54" t="s">
        <v>468</v>
      </c>
      <c r="N131" s="38" t="s">
        <v>468</v>
      </c>
      <c r="O131" s="38" t="s">
        <v>468</v>
      </c>
      <c r="R131" s="38" t="s">
        <v>21</v>
      </c>
      <c r="S131" s="38" t="s">
        <v>21</v>
      </c>
      <c r="T131" s="61" t="s">
        <v>468</v>
      </c>
      <c r="U131" s="38" t="s">
        <v>327</v>
      </c>
    </row>
    <row r="132" spans="1:22" ht="63">
      <c r="A132" s="35" t="s">
        <v>190</v>
      </c>
      <c r="B132" s="35" t="s">
        <v>47</v>
      </c>
      <c r="C132" s="43" t="s">
        <v>48</v>
      </c>
      <c r="D132" s="43" t="s">
        <v>49</v>
      </c>
      <c r="E132" s="43"/>
      <c r="F132" s="37">
        <v>1</v>
      </c>
      <c r="G132" s="52">
        <v>60000</v>
      </c>
      <c r="H132" s="71" t="s">
        <v>16</v>
      </c>
      <c r="I132" s="71">
        <f>G132*F132</f>
        <v>60000</v>
      </c>
      <c r="J132" s="40"/>
      <c r="K132" s="40"/>
      <c r="L132" s="53"/>
      <c r="M132" s="54">
        <v>400</v>
      </c>
      <c r="N132" s="36">
        <v>10</v>
      </c>
      <c r="O132" s="38">
        <v>5</v>
      </c>
      <c r="P132" s="38"/>
      <c r="Q132" s="38"/>
      <c r="R132" s="38" t="s">
        <v>21</v>
      </c>
      <c r="S132" s="38" t="s">
        <v>21</v>
      </c>
      <c r="T132" s="61">
        <v>8450</v>
      </c>
      <c r="U132" s="38" t="s">
        <v>329</v>
      </c>
      <c r="V132" s="38"/>
    </row>
    <row r="133" spans="1:22" ht="31.5">
      <c r="A133" s="35" t="s">
        <v>190</v>
      </c>
      <c r="B133" s="35" t="s">
        <v>47</v>
      </c>
      <c r="C133" s="43" t="s">
        <v>50</v>
      </c>
      <c r="D133" s="43" t="s">
        <v>51</v>
      </c>
      <c r="E133" s="43"/>
      <c r="F133" s="37"/>
      <c r="G133" s="71"/>
      <c r="H133" s="45" t="s">
        <v>16</v>
      </c>
      <c r="I133" s="71" t="s">
        <v>16</v>
      </c>
      <c r="J133" s="40"/>
      <c r="K133" s="40"/>
      <c r="L133" s="53"/>
      <c r="M133" s="54" t="s">
        <v>468</v>
      </c>
      <c r="N133" s="36" t="s">
        <v>468</v>
      </c>
      <c r="O133" s="38" t="s">
        <v>468</v>
      </c>
      <c r="P133" s="38"/>
      <c r="Q133" s="38"/>
      <c r="R133" s="38" t="s">
        <v>21</v>
      </c>
      <c r="S133" s="38" t="s">
        <v>21</v>
      </c>
      <c r="T133" s="61" t="s">
        <v>468</v>
      </c>
      <c r="U133" s="38" t="s">
        <v>330</v>
      </c>
      <c r="V133" s="38"/>
    </row>
    <row r="134" spans="1:22" ht="63">
      <c r="A134" s="35" t="s">
        <v>190</v>
      </c>
      <c r="B134" s="35" t="s">
        <v>47</v>
      </c>
      <c r="C134" s="43" t="s">
        <v>52</v>
      </c>
      <c r="D134" s="43" t="s">
        <v>53</v>
      </c>
      <c r="E134" s="43"/>
      <c r="F134" s="37">
        <v>1</v>
      </c>
      <c r="G134" s="52">
        <v>4000</v>
      </c>
      <c r="H134" s="52" t="s">
        <v>23</v>
      </c>
      <c r="I134" s="38"/>
      <c r="J134" s="52">
        <f>G134*F134</f>
        <v>4000</v>
      </c>
      <c r="K134" s="52"/>
      <c r="L134" s="53"/>
      <c r="M134" s="54">
        <v>230</v>
      </c>
      <c r="N134" s="36">
        <v>0.1</v>
      </c>
      <c r="O134" s="38">
        <v>0.1</v>
      </c>
      <c r="P134" s="38"/>
      <c r="Q134" s="38"/>
      <c r="R134" s="38" t="s">
        <v>21</v>
      </c>
      <c r="S134" s="38" t="s">
        <v>21</v>
      </c>
      <c r="T134" s="61" t="s">
        <v>468</v>
      </c>
      <c r="U134" s="38" t="s">
        <v>329</v>
      </c>
      <c r="V134" s="38"/>
    </row>
    <row r="135" spans="1:22" ht="94.5">
      <c r="A135" s="35" t="s">
        <v>190</v>
      </c>
      <c r="B135" s="35" t="s">
        <v>47</v>
      </c>
      <c r="C135" s="43" t="s">
        <v>54</v>
      </c>
      <c r="D135" s="43" t="s">
        <v>55</v>
      </c>
      <c r="E135" s="43"/>
      <c r="F135" s="37">
        <v>1</v>
      </c>
      <c r="G135" s="52" t="s">
        <v>56</v>
      </c>
      <c r="H135" s="52" t="s">
        <v>16</v>
      </c>
      <c r="I135" s="52" t="s">
        <v>16</v>
      </c>
      <c r="J135" s="40"/>
      <c r="K135" s="40"/>
      <c r="L135" s="53"/>
      <c r="M135" s="54" t="s">
        <v>468</v>
      </c>
      <c r="N135" s="36" t="s">
        <v>468</v>
      </c>
      <c r="O135" s="38" t="s">
        <v>468</v>
      </c>
      <c r="P135" s="38"/>
      <c r="Q135" s="38"/>
      <c r="R135" s="38" t="s">
        <v>21</v>
      </c>
      <c r="S135" s="38" t="s">
        <v>21</v>
      </c>
      <c r="T135" s="61" t="s">
        <v>468</v>
      </c>
      <c r="U135" s="38" t="s">
        <v>329</v>
      </c>
      <c r="V135" s="38"/>
    </row>
    <row r="136" spans="1:22" ht="15.75">
      <c r="A136" s="35" t="s">
        <v>190</v>
      </c>
      <c r="B136" s="35" t="s">
        <v>47</v>
      </c>
      <c r="C136" s="43" t="s">
        <v>57</v>
      </c>
      <c r="D136" s="43" t="s">
        <v>58</v>
      </c>
      <c r="E136" s="43"/>
      <c r="F136" s="37">
        <v>1</v>
      </c>
      <c r="G136" s="52" t="s">
        <v>56</v>
      </c>
      <c r="H136" s="52" t="s">
        <v>23</v>
      </c>
      <c r="I136" s="52"/>
      <c r="J136" s="40" t="s">
        <v>17</v>
      </c>
      <c r="K136" s="40"/>
      <c r="L136" s="53"/>
      <c r="M136" s="54" t="s">
        <v>468</v>
      </c>
      <c r="N136" s="36" t="s">
        <v>468</v>
      </c>
      <c r="O136" s="38" t="s">
        <v>468</v>
      </c>
      <c r="P136" s="38"/>
      <c r="Q136" s="38"/>
      <c r="R136" s="38" t="s">
        <v>21</v>
      </c>
      <c r="S136" s="38" t="s">
        <v>21</v>
      </c>
      <c r="T136" s="61">
        <v>500</v>
      </c>
      <c r="U136" s="38" t="s">
        <v>329</v>
      </c>
      <c r="V136" s="38"/>
    </row>
    <row r="137" spans="1:22" ht="31.5">
      <c r="A137" s="35" t="s">
        <v>190</v>
      </c>
      <c r="B137" s="35" t="s">
        <v>47</v>
      </c>
      <c r="C137" s="43" t="s">
        <v>59</v>
      </c>
      <c r="D137" s="43" t="s">
        <v>60</v>
      </c>
      <c r="E137" s="43"/>
      <c r="F137" s="37">
        <v>1</v>
      </c>
      <c r="G137" s="52">
        <v>50000</v>
      </c>
      <c r="H137" s="52" t="s">
        <v>23</v>
      </c>
      <c r="I137" s="52"/>
      <c r="J137" s="62">
        <f>G137*F137</f>
        <v>50000</v>
      </c>
      <c r="K137" s="62"/>
      <c r="L137" s="53"/>
      <c r="M137" s="54">
        <v>230</v>
      </c>
      <c r="N137" s="36">
        <v>2</v>
      </c>
      <c r="O137" s="38">
        <v>1</v>
      </c>
      <c r="P137" s="38"/>
      <c r="Q137" s="38"/>
      <c r="R137" s="55" t="s">
        <v>25</v>
      </c>
      <c r="S137" s="55" t="s">
        <v>25</v>
      </c>
      <c r="T137" s="61">
        <v>1000</v>
      </c>
      <c r="U137" s="38" t="s">
        <v>17</v>
      </c>
      <c r="V137" s="38"/>
    </row>
    <row r="138" spans="1:22" ht="31.5" customHeight="1">
      <c r="A138" s="35" t="s">
        <v>190</v>
      </c>
      <c r="B138" s="35" t="s">
        <v>47</v>
      </c>
      <c r="C138" s="43" t="s">
        <v>65</v>
      </c>
      <c r="D138" s="43"/>
      <c r="E138" s="43"/>
      <c r="F138" s="72" t="s">
        <v>25</v>
      </c>
      <c r="G138" s="52"/>
      <c r="H138" s="52" t="s">
        <v>16</v>
      </c>
      <c r="I138" s="52" t="s">
        <v>16</v>
      </c>
      <c r="J138" s="40"/>
      <c r="K138" s="40"/>
      <c r="L138" s="53"/>
      <c r="M138" s="54">
        <v>24</v>
      </c>
      <c r="N138" s="36">
        <v>0.1</v>
      </c>
      <c r="O138" s="38">
        <v>0.1</v>
      </c>
      <c r="P138" s="38"/>
      <c r="Q138" s="38"/>
      <c r="R138" s="38" t="s">
        <v>21</v>
      </c>
      <c r="S138" s="38" t="s">
        <v>21</v>
      </c>
      <c r="T138" s="61" t="s">
        <v>468</v>
      </c>
      <c r="U138" s="38" t="s">
        <v>329</v>
      </c>
      <c r="V138" s="38"/>
    </row>
    <row r="139" spans="1:22" ht="35.25" customHeight="1">
      <c r="A139" s="35" t="s">
        <v>190</v>
      </c>
      <c r="B139" s="35" t="s">
        <v>47</v>
      </c>
      <c r="C139" s="43" t="s">
        <v>66</v>
      </c>
      <c r="D139" s="43" t="s">
        <v>67</v>
      </c>
      <c r="E139" s="43"/>
      <c r="F139" s="37">
        <v>1</v>
      </c>
      <c r="G139" s="52"/>
      <c r="H139" s="52" t="s">
        <v>16</v>
      </c>
      <c r="I139" s="52" t="s">
        <v>16</v>
      </c>
      <c r="J139" s="40"/>
      <c r="K139" s="40"/>
      <c r="L139" s="53"/>
      <c r="M139" s="54" t="s">
        <v>468</v>
      </c>
      <c r="N139" s="36" t="s">
        <v>468</v>
      </c>
      <c r="O139" s="38" t="s">
        <v>468</v>
      </c>
      <c r="P139" s="38"/>
      <c r="Q139" s="38"/>
      <c r="R139" s="38" t="s">
        <v>21</v>
      </c>
      <c r="S139" s="38" t="s">
        <v>21</v>
      </c>
      <c r="T139" s="61" t="s">
        <v>468</v>
      </c>
      <c r="U139" s="38" t="s">
        <v>327</v>
      </c>
      <c r="V139" s="38"/>
    </row>
    <row r="140" spans="1:22" ht="47.25">
      <c r="A140" s="35" t="s">
        <v>190</v>
      </c>
      <c r="B140" s="35" t="s">
        <v>47</v>
      </c>
      <c r="C140" s="43" t="s">
        <v>68</v>
      </c>
      <c r="D140" s="43" t="s">
        <v>69</v>
      </c>
      <c r="E140" s="43"/>
      <c r="F140" s="37">
        <v>1</v>
      </c>
      <c r="G140" s="52">
        <v>50000</v>
      </c>
      <c r="H140" s="52" t="s">
        <v>23</v>
      </c>
      <c r="I140" s="52"/>
      <c r="J140" s="62">
        <f>G140*F140</f>
        <v>50000</v>
      </c>
      <c r="K140" s="62"/>
      <c r="L140" s="53"/>
      <c r="M140" s="54">
        <v>400</v>
      </c>
      <c r="N140" s="36">
        <v>5</v>
      </c>
      <c r="O140" s="38">
        <v>3</v>
      </c>
      <c r="P140" s="38"/>
      <c r="Q140" s="38"/>
      <c r="R140" s="38" t="s">
        <v>21</v>
      </c>
      <c r="S140" s="38" t="s">
        <v>21</v>
      </c>
      <c r="T140" s="61">
        <v>20000</v>
      </c>
      <c r="U140" s="38" t="s">
        <v>17</v>
      </c>
      <c r="V140" s="38"/>
    </row>
    <row r="141" spans="1:22" ht="126">
      <c r="A141" s="35" t="s">
        <v>190</v>
      </c>
      <c r="B141" s="35" t="s">
        <v>47</v>
      </c>
      <c r="C141" s="43" t="s">
        <v>733</v>
      </c>
      <c r="D141" s="43" t="s">
        <v>734</v>
      </c>
      <c r="E141" s="43"/>
      <c r="F141" s="37">
        <v>1</v>
      </c>
      <c r="G141" s="52"/>
      <c r="H141" s="52"/>
      <c r="I141" s="52"/>
      <c r="J141" s="62"/>
      <c r="K141" s="62"/>
      <c r="L141" s="53"/>
      <c r="M141" s="54"/>
      <c r="N141" s="36"/>
      <c r="O141" s="38"/>
      <c r="P141" s="38"/>
      <c r="Q141" s="38"/>
      <c r="R141" s="38"/>
      <c r="S141" s="38"/>
      <c r="T141" s="61"/>
      <c r="U141" s="38" t="s">
        <v>327</v>
      </c>
      <c r="V141" s="38"/>
    </row>
    <row r="142" spans="1:22" ht="63">
      <c r="A142" s="35" t="s">
        <v>190</v>
      </c>
      <c r="B142" s="35" t="s">
        <v>47</v>
      </c>
      <c r="C142" s="43" t="s">
        <v>733</v>
      </c>
      <c r="D142" s="43" t="s">
        <v>735</v>
      </c>
      <c r="E142" s="43"/>
      <c r="F142" s="37">
        <v>1</v>
      </c>
      <c r="G142" s="52"/>
      <c r="H142" s="52"/>
      <c r="I142" s="52"/>
      <c r="J142" s="62"/>
      <c r="K142" s="62"/>
      <c r="L142" s="53"/>
      <c r="M142" s="54"/>
      <c r="N142" s="36"/>
      <c r="O142" s="38"/>
      <c r="P142" s="38"/>
      <c r="Q142" s="38"/>
      <c r="R142" s="38"/>
      <c r="S142" s="38"/>
      <c r="T142" s="61"/>
      <c r="U142" s="38"/>
      <c r="V142" s="38"/>
    </row>
    <row r="143" spans="1:22" ht="31.5">
      <c r="A143" s="35" t="s">
        <v>190</v>
      </c>
      <c r="B143" s="35" t="s">
        <v>47</v>
      </c>
      <c r="C143" s="43" t="s">
        <v>70</v>
      </c>
      <c r="D143" s="43" t="s">
        <v>71</v>
      </c>
      <c r="E143" s="43"/>
      <c r="F143" s="37">
        <v>1</v>
      </c>
      <c r="G143" s="52">
        <v>11000</v>
      </c>
      <c r="H143" s="52" t="s">
        <v>23</v>
      </c>
      <c r="I143" s="52"/>
      <c r="J143" s="62">
        <f>G143*F143</f>
        <v>11000</v>
      </c>
      <c r="K143" s="62"/>
      <c r="L143" s="53"/>
      <c r="M143" s="54">
        <v>230</v>
      </c>
      <c r="N143" s="37">
        <v>0.1</v>
      </c>
      <c r="O143" s="38">
        <v>0.1</v>
      </c>
      <c r="P143" s="38"/>
      <c r="Q143" s="38"/>
      <c r="R143" s="38" t="s">
        <v>21</v>
      </c>
      <c r="S143" s="38" t="s">
        <v>21</v>
      </c>
      <c r="T143" s="61">
        <v>60</v>
      </c>
      <c r="U143" s="38" t="s">
        <v>17</v>
      </c>
      <c r="V143" s="38"/>
    </row>
    <row r="144" spans="1:22" ht="63">
      <c r="A144" s="35" t="s">
        <v>190</v>
      </c>
      <c r="B144" s="35" t="s">
        <v>47</v>
      </c>
      <c r="C144" s="43" t="s">
        <v>72</v>
      </c>
      <c r="D144" s="43" t="s">
        <v>73</v>
      </c>
      <c r="E144" s="43"/>
      <c r="F144" s="37">
        <v>1</v>
      </c>
      <c r="G144" s="52">
        <v>2809</v>
      </c>
      <c r="H144" s="52" t="s">
        <v>23</v>
      </c>
      <c r="I144" s="52"/>
      <c r="J144" s="62">
        <f>G144*F144</f>
        <v>2809</v>
      </c>
      <c r="K144" s="62"/>
      <c r="L144" s="53"/>
      <c r="M144" s="54" t="s">
        <v>468</v>
      </c>
      <c r="N144" s="36" t="s">
        <v>468</v>
      </c>
      <c r="O144" s="38" t="s">
        <v>468</v>
      </c>
      <c r="P144" s="38"/>
      <c r="Q144" s="38"/>
      <c r="R144" s="38" t="s">
        <v>21</v>
      </c>
      <c r="S144" s="38" t="s">
        <v>21</v>
      </c>
      <c r="T144" s="61" t="s">
        <v>468</v>
      </c>
      <c r="U144" s="38" t="s">
        <v>17</v>
      </c>
      <c r="V144" s="38"/>
    </row>
    <row r="145" spans="1:22" ht="15.75">
      <c r="A145" s="35" t="s">
        <v>190</v>
      </c>
      <c r="B145" s="35" t="s">
        <v>47</v>
      </c>
      <c r="C145" s="43" t="s">
        <v>33</v>
      </c>
      <c r="D145" s="43"/>
      <c r="E145" s="43"/>
      <c r="F145" s="37">
        <v>1</v>
      </c>
      <c r="G145" s="52">
        <v>451</v>
      </c>
      <c r="H145" s="52" t="s">
        <v>23</v>
      </c>
      <c r="I145" s="52"/>
      <c r="J145" s="62">
        <f>G145*F145</f>
        <v>451</v>
      </c>
      <c r="K145" s="62"/>
      <c r="L145" s="53"/>
      <c r="M145" s="54">
        <v>230</v>
      </c>
      <c r="N145" s="37">
        <v>0.1</v>
      </c>
      <c r="O145" s="38">
        <v>0.1</v>
      </c>
      <c r="P145" s="38"/>
      <c r="Q145" s="38"/>
      <c r="R145" s="38" t="s">
        <v>21</v>
      </c>
      <c r="S145" s="38" t="s">
        <v>21</v>
      </c>
      <c r="T145" s="61" t="s">
        <v>468</v>
      </c>
      <c r="U145" s="38" t="s">
        <v>17</v>
      </c>
      <c r="V145" s="38"/>
    </row>
    <row r="146" spans="1:22" ht="23.25" customHeight="1">
      <c r="A146" s="35" t="s">
        <v>190</v>
      </c>
      <c r="B146" s="35" t="s">
        <v>47</v>
      </c>
      <c r="C146" s="43" t="s">
        <v>501</v>
      </c>
      <c r="D146" s="43"/>
      <c r="E146" s="43"/>
      <c r="F146" s="37">
        <v>2</v>
      </c>
      <c r="G146" s="52"/>
      <c r="H146" s="52" t="s">
        <v>16</v>
      </c>
      <c r="I146" s="52" t="s">
        <v>16</v>
      </c>
      <c r="J146" s="62"/>
      <c r="K146" s="62"/>
      <c r="L146" s="53"/>
      <c r="M146" s="54" t="s">
        <v>468</v>
      </c>
      <c r="N146" s="37" t="s">
        <v>468</v>
      </c>
      <c r="O146" s="38" t="s">
        <v>468</v>
      </c>
      <c r="P146" s="38"/>
      <c r="Q146" s="38"/>
      <c r="R146" s="38" t="s">
        <v>21</v>
      </c>
      <c r="S146" s="38" t="s">
        <v>21</v>
      </c>
      <c r="T146" s="61" t="s">
        <v>468</v>
      </c>
      <c r="U146" s="38" t="s">
        <v>330</v>
      </c>
      <c r="V146" s="38"/>
    </row>
    <row r="147" spans="1:21" ht="31.5">
      <c r="A147" s="35" t="s">
        <v>190</v>
      </c>
      <c r="B147" s="35" t="s">
        <v>47</v>
      </c>
      <c r="C147" s="8" t="s">
        <v>676</v>
      </c>
      <c r="D147" s="8" t="s">
        <v>677</v>
      </c>
      <c r="F147" s="35">
        <v>2</v>
      </c>
      <c r="H147" s="45" t="s">
        <v>16</v>
      </c>
      <c r="I147" s="45"/>
      <c r="M147" s="46" t="s">
        <v>468</v>
      </c>
      <c r="N147" s="35" t="s">
        <v>468</v>
      </c>
      <c r="O147" s="35" t="s">
        <v>468</v>
      </c>
      <c r="R147" s="35" t="s">
        <v>21</v>
      </c>
      <c r="S147" s="35" t="s">
        <v>21</v>
      </c>
      <c r="T147" s="61" t="s">
        <v>468</v>
      </c>
      <c r="U147" s="35" t="s">
        <v>330</v>
      </c>
    </row>
    <row r="148" spans="1:21" ht="47.25">
      <c r="A148" s="35" t="s">
        <v>190</v>
      </c>
      <c r="B148" s="35" t="s">
        <v>47</v>
      </c>
      <c r="C148" s="8" t="s">
        <v>586</v>
      </c>
      <c r="D148" s="44" t="s">
        <v>587</v>
      </c>
      <c r="E148" s="39"/>
      <c r="F148" s="37">
        <v>1</v>
      </c>
      <c r="G148" s="65">
        <v>50990</v>
      </c>
      <c r="H148" s="65" t="s">
        <v>23</v>
      </c>
      <c r="I148" s="62"/>
      <c r="J148" s="62">
        <f>G148*F148</f>
        <v>50990</v>
      </c>
      <c r="K148" s="53"/>
      <c r="L148" s="54"/>
      <c r="M148" s="46" t="s">
        <v>468</v>
      </c>
      <c r="N148" s="35" t="s">
        <v>468</v>
      </c>
      <c r="O148" s="35" t="s">
        <v>468</v>
      </c>
      <c r="P148" s="73"/>
      <c r="R148" s="35" t="s">
        <v>21</v>
      </c>
      <c r="S148" s="35" t="s">
        <v>21</v>
      </c>
      <c r="T148" s="61">
        <v>5930</v>
      </c>
      <c r="U148" s="35" t="s">
        <v>329</v>
      </c>
    </row>
    <row r="149" spans="1:21" ht="15.75">
      <c r="A149" s="35" t="s">
        <v>190</v>
      </c>
      <c r="B149" s="35" t="s">
        <v>47</v>
      </c>
      <c r="C149" s="8" t="s">
        <v>582</v>
      </c>
      <c r="D149" s="8" t="s">
        <v>583</v>
      </c>
      <c r="F149" s="35">
        <v>1</v>
      </c>
      <c r="H149" s="45" t="s">
        <v>16</v>
      </c>
      <c r="I149" s="45" t="s">
        <v>16</v>
      </c>
      <c r="M149" s="54" t="s">
        <v>468</v>
      </c>
      <c r="N149" s="35" t="s">
        <v>468</v>
      </c>
      <c r="O149" s="35" t="s">
        <v>468</v>
      </c>
      <c r="R149" s="35" t="s">
        <v>21</v>
      </c>
      <c r="S149" s="35" t="s">
        <v>21</v>
      </c>
      <c r="T149" s="61" t="s">
        <v>468</v>
      </c>
      <c r="U149" s="35" t="s">
        <v>327</v>
      </c>
    </row>
    <row r="150" spans="1:21" ht="15.75">
      <c r="A150" s="35" t="s">
        <v>190</v>
      </c>
      <c r="B150" s="35" t="s">
        <v>47</v>
      </c>
      <c r="C150" s="8" t="s">
        <v>582</v>
      </c>
      <c r="D150" s="8" t="s">
        <v>704</v>
      </c>
      <c r="F150" s="35">
        <v>1</v>
      </c>
      <c r="H150" s="45" t="s">
        <v>16</v>
      </c>
      <c r="I150" s="45" t="s">
        <v>16</v>
      </c>
      <c r="M150" s="46">
        <v>400</v>
      </c>
      <c r="N150" s="35">
        <v>20</v>
      </c>
      <c r="O150" s="35">
        <v>4</v>
      </c>
      <c r="R150" s="35" t="s">
        <v>21</v>
      </c>
      <c r="S150" s="35" t="s">
        <v>21</v>
      </c>
      <c r="T150" s="61" t="s">
        <v>468</v>
      </c>
      <c r="U150" s="35" t="s">
        <v>568</v>
      </c>
    </row>
    <row r="151" spans="1:21" ht="47.25">
      <c r="A151" s="35" t="s">
        <v>190</v>
      </c>
      <c r="B151" s="35" t="s">
        <v>47</v>
      </c>
      <c r="C151" s="8" t="s">
        <v>602</v>
      </c>
      <c r="D151" s="8" t="s">
        <v>603</v>
      </c>
      <c r="F151" s="35">
        <v>3</v>
      </c>
      <c r="H151" s="45" t="s">
        <v>16</v>
      </c>
      <c r="I151" s="45" t="s">
        <v>16</v>
      </c>
      <c r="M151" s="46">
        <v>400</v>
      </c>
      <c r="N151" s="47">
        <v>15</v>
      </c>
      <c r="O151" s="47">
        <v>2</v>
      </c>
      <c r="R151" s="35" t="s">
        <v>21</v>
      </c>
      <c r="S151" s="35" t="s">
        <v>21</v>
      </c>
      <c r="T151" s="48" t="s">
        <v>468</v>
      </c>
      <c r="U151" s="35" t="s">
        <v>568</v>
      </c>
    </row>
    <row r="152" spans="1:21" ht="23.25" customHeight="1">
      <c r="A152" s="35" t="s">
        <v>190</v>
      </c>
      <c r="B152" s="35" t="s">
        <v>47</v>
      </c>
      <c r="C152" s="8" t="s">
        <v>347</v>
      </c>
      <c r="D152" s="8" t="s">
        <v>523</v>
      </c>
      <c r="E152" s="8" t="s">
        <v>522</v>
      </c>
      <c r="F152" s="35">
        <v>4</v>
      </c>
      <c r="H152" s="45" t="s">
        <v>16</v>
      </c>
      <c r="I152" s="45"/>
      <c r="M152" s="46">
        <v>230</v>
      </c>
      <c r="N152" s="35">
        <v>2</v>
      </c>
      <c r="O152" s="35">
        <v>2</v>
      </c>
      <c r="R152" s="35" t="s">
        <v>21</v>
      </c>
      <c r="S152" s="35" t="s">
        <v>21</v>
      </c>
      <c r="T152" s="61" t="s">
        <v>468</v>
      </c>
      <c r="U152" s="35" t="s">
        <v>327</v>
      </c>
    </row>
    <row r="153" spans="1:21" s="68" customFormat="1" ht="31.5">
      <c r="A153" s="35" t="s">
        <v>190</v>
      </c>
      <c r="B153" s="35" t="s">
        <v>47</v>
      </c>
      <c r="C153" s="20" t="s">
        <v>614</v>
      </c>
      <c r="D153" s="20" t="s">
        <v>615</v>
      </c>
      <c r="E153" s="20"/>
      <c r="F153" s="68">
        <v>1</v>
      </c>
      <c r="H153" s="68" t="s">
        <v>16</v>
      </c>
      <c r="I153" s="68" t="s">
        <v>16</v>
      </c>
      <c r="M153" s="68" t="s">
        <v>468</v>
      </c>
      <c r="N153" s="69" t="s">
        <v>468</v>
      </c>
      <c r="O153" s="68" t="s">
        <v>468</v>
      </c>
      <c r="R153" s="68" t="s">
        <v>21</v>
      </c>
      <c r="S153" s="68" t="s">
        <v>21</v>
      </c>
      <c r="T153" s="70" t="s">
        <v>468</v>
      </c>
      <c r="U153" s="68" t="s">
        <v>568</v>
      </c>
    </row>
    <row r="154" spans="1:21" s="68" customFormat="1" ht="31.5">
      <c r="A154" s="35" t="s">
        <v>190</v>
      </c>
      <c r="B154" s="35" t="s">
        <v>47</v>
      </c>
      <c r="C154" s="20" t="s">
        <v>614</v>
      </c>
      <c r="D154" s="20" t="s">
        <v>616</v>
      </c>
      <c r="E154" s="20"/>
      <c r="F154" s="68">
        <v>1</v>
      </c>
      <c r="H154" s="68" t="s">
        <v>16</v>
      </c>
      <c r="I154" s="68" t="s">
        <v>16</v>
      </c>
      <c r="M154" s="68" t="s">
        <v>468</v>
      </c>
      <c r="N154" s="69" t="s">
        <v>468</v>
      </c>
      <c r="O154" s="68" t="s">
        <v>468</v>
      </c>
      <c r="R154" s="68" t="s">
        <v>21</v>
      </c>
      <c r="S154" s="68" t="s">
        <v>21</v>
      </c>
      <c r="T154" s="70" t="s">
        <v>468</v>
      </c>
      <c r="U154" s="68" t="s">
        <v>568</v>
      </c>
    </row>
    <row r="155" spans="1:21" ht="15.75">
      <c r="A155" s="35" t="s">
        <v>190</v>
      </c>
      <c r="B155" s="35" t="s">
        <v>47</v>
      </c>
      <c r="C155" s="8" t="s">
        <v>601</v>
      </c>
      <c r="D155" s="8" t="s">
        <v>600</v>
      </c>
      <c r="H155" s="45" t="s">
        <v>16</v>
      </c>
      <c r="I155" s="45" t="s">
        <v>16</v>
      </c>
      <c r="M155" s="46">
        <v>24</v>
      </c>
      <c r="N155" s="47" t="s">
        <v>468</v>
      </c>
      <c r="O155" s="47" t="s">
        <v>468</v>
      </c>
      <c r="R155" s="35" t="s">
        <v>22</v>
      </c>
      <c r="S155" s="35" t="s">
        <v>22</v>
      </c>
      <c r="T155" s="48" t="s">
        <v>468</v>
      </c>
      <c r="U155" s="35" t="s">
        <v>568</v>
      </c>
    </row>
    <row r="156" spans="1:21" ht="15.75">
      <c r="A156" s="35" t="s">
        <v>190</v>
      </c>
      <c r="B156" s="35" t="s">
        <v>47</v>
      </c>
      <c r="C156" s="8" t="s">
        <v>591</v>
      </c>
      <c r="D156" s="8" t="s">
        <v>597</v>
      </c>
      <c r="H156" s="45" t="s">
        <v>16</v>
      </c>
      <c r="I156" s="45" t="s">
        <v>16</v>
      </c>
      <c r="M156" s="46" t="s">
        <v>468</v>
      </c>
      <c r="N156" s="47" t="s">
        <v>468</v>
      </c>
      <c r="O156" s="47" t="s">
        <v>468</v>
      </c>
      <c r="R156" s="35" t="s">
        <v>21</v>
      </c>
      <c r="S156" s="35" t="s">
        <v>21</v>
      </c>
      <c r="T156" s="48" t="s">
        <v>468</v>
      </c>
      <c r="U156" s="35" t="s">
        <v>330</v>
      </c>
    </row>
    <row r="157" spans="1:21" ht="15.75">
      <c r="A157" s="35" t="s">
        <v>190</v>
      </c>
      <c r="B157" s="35" t="s">
        <v>47</v>
      </c>
      <c r="C157" s="8" t="s">
        <v>601</v>
      </c>
      <c r="D157" s="8" t="s">
        <v>600</v>
      </c>
      <c r="H157" s="45" t="s">
        <v>16</v>
      </c>
      <c r="I157" s="45" t="s">
        <v>16</v>
      </c>
      <c r="M157" s="46">
        <v>24</v>
      </c>
      <c r="N157" s="47" t="s">
        <v>468</v>
      </c>
      <c r="O157" s="47" t="s">
        <v>468</v>
      </c>
      <c r="R157" s="35" t="s">
        <v>22</v>
      </c>
      <c r="S157" s="35" t="s">
        <v>22</v>
      </c>
      <c r="T157" s="48" t="s">
        <v>468</v>
      </c>
      <c r="U157" s="35" t="s">
        <v>568</v>
      </c>
    </row>
    <row r="158" spans="1:21" ht="15.75">
      <c r="A158" s="35" t="s">
        <v>190</v>
      </c>
      <c r="B158" s="35" t="s">
        <v>47</v>
      </c>
      <c r="C158" s="8" t="s">
        <v>591</v>
      </c>
      <c r="D158" s="8" t="s">
        <v>597</v>
      </c>
      <c r="H158" s="45" t="s">
        <v>16</v>
      </c>
      <c r="I158" s="45" t="s">
        <v>16</v>
      </c>
      <c r="M158" s="46" t="s">
        <v>468</v>
      </c>
      <c r="N158" s="47" t="s">
        <v>468</v>
      </c>
      <c r="O158" s="47" t="s">
        <v>468</v>
      </c>
      <c r="R158" s="35" t="s">
        <v>21</v>
      </c>
      <c r="S158" s="35" t="s">
        <v>21</v>
      </c>
      <c r="T158" s="48" t="s">
        <v>468</v>
      </c>
      <c r="U158" s="35" t="s">
        <v>330</v>
      </c>
    </row>
    <row r="159" spans="1:21" ht="15.75">
      <c r="A159" s="35" t="s">
        <v>190</v>
      </c>
      <c r="B159" s="35" t="s">
        <v>47</v>
      </c>
      <c r="C159" s="8" t="s">
        <v>601</v>
      </c>
      <c r="D159" s="8" t="s">
        <v>599</v>
      </c>
      <c r="H159" s="45" t="s">
        <v>16</v>
      </c>
      <c r="I159" s="45" t="s">
        <v>16</v>
      </c>
      <c r="M159" s="46">
        <v>24</v>
      </c>
      <c r="N159" s="47" t="s">
        <v>468</v>
      </c>
      <c r="O159" s="47" t="s">
        <v>468</v>
      </c>
      <c r="R159" s="35" t="s">
        <v>22</v>
      </c>
      <c r="S159" s="35" t="s">
        <v>22</v>
      </c>
      <c r="T159" s="48" t="s">
        <v>468</v>
      </c>
      <c r="U159" s="35" t="s">
        <v>568</v>
      </c>
    </row>
    <row r="160" spans="1:21" ht="15.75">
      <c r="A160" s="35" t="s">
        <v>190</v>
      </c>
      <c r="B160" s="35" t="s">
        <v>47</v>
      </c>
      <c r="C160" s="8" t="s">
        <v>598</v>
      </c>
      <c r="D160" s="8" t="s">
        <v>597</v>
      </c>
      <c r="H160" s="45" t="s">
        <v>16</v>
      </c>
      <c r="I160" s="45" t="s">
        <v>16</v>
      </c>
      <c r="M160" s="46" t="s">
        <v>468</v>
      </c>
      <c r="N160" s="47" t="s">
        <v>468</v>
      </c>
      <c r="O160" s="47" t="s">
        <v>468</v>
      </c>
      <c r="R160" s="35" t="s">
        <v>21</v>
      </c>
      <c r="S160" s="35" t="s">
        <v>21</v>
      </c>
      <c r="T160" s="48" t="s">
        <v>468</v>
      </c>
      <c r="U160" s="35" t="s">
        <v>330</v>
      </c>
    </row>
    <row r="161" spans="1:21" ht="15.75">
      <c r="A161" s="35" t="s">
        <v>190</v>
      </c>
      <c r="B161" s="35" t="s">
        <v>47</v>
      </c>
      <c r="C161" s="8" t="s">
        <v>601</v>
      </c>
      <c r="D161" s="8" t="s">
        <v>599</v>
      </c>
      <c r="H161" s="45" t="s">
        <v>16</v>
      </c>
      <c r="I161" s="45" t="s">
        <v>16</v>
      </c>
      <c r="M161" s="46">
        <v>24</v>
      </c>
      <c r="N161" s="47" t="s">
        <v>468</v>
      </c>
      <c r="O161" s="47" t="s">
        <v>468</v>
      </c>
      <c r="R161" s="35" t="s">
        <v>22</v>
      </c>
      <c r="S161" s="35" t="s">
        <v>22</v>
      </c>
      <c r="T161" s="48" t="s">
        <v>468</v>
      </c>
      <c r="U161" s="35" t="s">
        <v>568</v>
      </c>
    </row>
    <row r="162" spans="1:21" ht="15.75">
      <c r="A162" s="35" t="s">
        <v>190</v>
      </c>
      <c r="B162" s="35" t="s">
        <v>47</v>
      </c>
      <c r="C162" s="8" t="s">
        <v>598</v>
      </c>
      <c r="D162" s="8" t="s">
        <v>597</v>
      </c>
      <c r="H162" s="45" t="s">
        <v>16</v>
      </c>
      <c r="I162" s="45" t="s">
        <v>16</v>
      </c>
      <c r="M162" s="46" t="s">
        <v>468</v>
      </c>
      <c r="N162" s="47" t="s">
        <v>468</v>
      </c>
      <c r="O162" s="47" t="s">
        <v>468</v>
      </c>
      <c r="R162" s="35" t="s">
        <v>21</v>
      </c>
      <c r="S162" s="35" t="s">
        <v>21</v>
      </c>
      <c r="T162" s="48" t="s">
        <v>468</v>
      </c>
      <c r="U162" s="35" t="s">
        <v>330</v>
      </c>
    </row>
    <row r="163" spans="1:22" ht="29.25" customHeight="1">
      <c r="A163" s="35" t="s">
        <v>191</v>
      </c>
      <c r="B163" s="35" t="s">
        <v>203</v>
      </c>
      <c r="C163" s="43" t="s">
        <v>204</v>
      </c>
      <c r="D163" s="43" t="s">
        <v>205</v>
      </c>
      <c r="E163" s="43"/>
      <c r="F163" s="37">
        <v>1</v>
      </c>
      <c r="G163" s="49">
        <v>6000</v>
      </c>
      <c r="H163" s="45" t="s">
        <v>16</v>
      </c>
      <c r="I163" s="38"/>
      <c r="J163" s="62">
        <f>G163*F163</f>
        <v>6000</v>
      </c>
      <c r="K163" s="38"/>
      <c r="L163" s="38"/>
      <c r="M163" s="50" t="s">
        <v>468</v>
      </c>
      <c r="N163" s="36" t="s">
        <v>468</v>
      </c>
      <c r="O163" s="38" t="s">
        <v>468</v>
      </c>
      <c r="P163" s="38"/>
      <c r="Q163" s="38"/>
      <c r="R163" s="38" t="s">
        <v>21</v>
      </c>
      <c r="S163" s="38" t="s">
        <v>21</v>
      </c>
      <c r="T163" s="61">
        <v>3800</v>
      </c>
      <c r="U163" s="38" t="s">
        <v>332</v>
      </c>
      <c r="V163" s="38"/>
    </row>
    <row r="164" spans="1:21" s="38" customFormat="1" ht="31.5">
      <c r="A164" s="35" t="s">
        <v>191</v>
      </c>
      <c r="B164" s="35" t="s">
        <v>203</v>
      </c>
      <c r="C164" s="36" t="s">
        <v>350</v>
      </c>
      <c r="D164" s="36" t="s">
        <v>571</v>
      </c>
      <c r="E164" s="36"/>
      <c r="F164" s="39">
        <v>1</v>
      </c>
      <c r="H164" s="65"/>
      <c r="M164" s="38">
        <v>400</v>
      </c>
      <c r="N164" s="38" t="s">
        <v>468</v>
      </c>
      <c r="O164" s="38" t="s">
        <v>468</v>
      </c>
      <c r="R164" s="38" t="s">
        <v>21</v>
      </c>
      <c r="S164" s="38" t="s">
        <v>21</v>
      </c>
      <c r="T164" s="61" t="s">
        <v>468</v>
      </c>
      <c r="U164" s="38" t="s">
        <v>568</v>
      </c>
    </row>
    <row r="165" spans="1:21" s="68" customFormat="1" ht="31.5">
      <c r="A165" s="35" t="s">
        <v>191</v>
      </c>
      <c r="B165" s="35" t="s">
        <v>203</v>
      </c>
      <c r="C165" s="20" t="s">
        <v>614</v>
      </c>
      <c r="D165" s="20" t="s">
        <v>585</v>
      </c>
      <c r="E165" s="20"/>
      <c r="F165" s="68">
        <v>1</v>
      </c>
      <c r="M165" s="68" t="s">
        <v>468</v>
      </c>
      <c r="N165" s="69" t="s">
        <v>468</v>
      </c>
      <c r="O165" s="68" t="s">
        <v>468</v>
      </c>
      <c r="R165" s="68" t="s">
        <v>21</v>
      </c>
      <c r="S165" s="68" t="s">
        <v>21</v>
      </c>
      <c r="T165" s="70" t="s">
        <v>468</v>
      </c>
      <c r="U165" s="68" t="s">
        <v>568</v>
      </c>
    </row>
    <row r="166" spans="1:22" ht="31.5">
      <c r="A166" s="35" t="s">
        <v>192</v>
      </c>
      <c r="B166" s="35" t="s">
        <v>723</v>
      </c>
      <c r="C166" s="43" t="s">
        <v>207</v>
      </c>
      <c r="D166" s="36"/>
      <c r="E166" s="36"/>
      <c r="F166" s="38"/>
      <c r="G166" s="49"/>
      <c r="H166" s="45" t="s">
        <v>16</v>
      </c>
      <c r="I166" s="38"/>
      <c r="J166" s="38"/>
      <c r="K166" s="38"/>
      <c r="L166" s="38"/>
      <c r="M166" s="50" t="s">
        <v>468</v>
      </c>
      <c r="N166" s="36" t="s">
        <v>468</v>
      </c>
      <c r="O166" s="38" t="s">
        <v>468</v>
      </c>
      <c r="P166" s="38"/>
      <c r="Q166" s="38"/>
      <c r="R166" s="38" t="s">
        <v>21</v>
      </c>
      <c r="S166" s="38" t="s">
        <v>21</v>
      </c>
      <c r="T166" s="61" t="s">
        <v>468</v>
      </c>
      <c r="U166" s="38" t="s">
        <v>17</v>
      </c>
      <c r="V166" s="38"/>
    </row>
    <row r="167" spans="1:22" ht="31.5">
      <c r="A167" s="35" t="s">
        <v>192</v>
      </c>
      <c r="B167" s="35" t="s">
        <v>726</v>
      </c>
      <c r="C167" s="20" t="s">
        <v>614</v>
      </c>
      <c r="D167" s="20" t="s">
        <v>566</v>
      </c>
      <c r="E167" s="20"/>
      <c r="F167" s="68">
        <v>1</v>
      </c>
      <c r="G167" s="68"/>
      <c r="H167" s="68" t="s">
        <v>16</v>
      </c>
      <c r="I167" s="68" t="s">
        <v>16</v>
      </c>
      <c r="J167" s="68"/>
      <c r="K167" s="68"/>
      <c r="L167" s="68"/>
      <c r="M167" s="68" t="s">
        <v>468</v>
      </c>
      <c r="N167" s="69" t="s">
        <v>468</v>
      </c>
      <c r="O167" s="68" t="s">
        <v>468</v>
      </c>
      <c r="P167" s="68"/>
      <c r="Q167" s="68"/>
      <c r="R167" s="68" t="s">
        <v>21</v>
      </c>
      <c r="S167" s="68" t="s">
        <v>21</v>
      </c>
      <c r="T167" s="70" t="s">
        <v>468</v>
      </c>
      <c r="U167" s="68" t="s">
        <v>568</v>
      </c>
      <c r="V167" s="38"/>
    </row>
    <row r="168" spans="1:22" ht="15.75">
      <c r="A168" s="35" t="s">
        <v>192</v>
      </c>
      <c r="B168" s="35" t="s">
        <v>726</v>
      </c>
      <c r="C168" s="43" t="s">
        <v>606</v>
      </c>
      <c r="D168" s="36" t="s">
        <v>608</v>
      </c>
      <c r="E168" s="36"/>
      <c r="F168" s="38">
        <v>1</v>
      </c>
      <c r="G168" s="49"/>
      <c r="H168" s="45" t="s">
        <v>16</v>
      </c>
      <c r="I168" s="38" t="s">
        <v>16</v>
      </c>
      <c r="J168" s="38"/>
      <c r="K168" s="38"/>
      <c r="L168" s="38"/>
      <c r="M168" s="50">
        <v>230</v>
      </c>
      <c r="N168" s="36">
        <v>1</v>
      </c>
      <c r="O168" s="38">
        <v>0.2</v>
      </c>
      <c r="P168" s="38"/>
      <c r="Q168" s="38"/>
      <c r="R168" s="38" t="s">
        <v>609</v>
      </c>
      <c r="S168" s="38" t="s">
        <v>609</v>
      </c>
      <c r="T168" s="61" t="s">
        <v>468</v>
      </c>
      <c r="U168" s="38" t="s">
        <v>568</v>
      </c>
      <c r="V168" s="38"/>
    </row>
    <row r="169" spans="1:21" s="38" customFormat="1" ht="15.75">
      <c r="A169" s="38" t="s">
        <v>193</v>
      </c>
      <c r="B169" s="38" t="s">
        <v>211</v>
      </c>
      <c r="C169" s="43" t="s">
        <v>639</v>
      </c>
      <c r="D169" s="43" t="s">
        <v>640</v>
      </c>
      <c r="E169" s="43"/>
      <c r="F169" s="39">
        <v>1</v>
      </c>
      <c r="G169" s="65"/>
      <c r="H169" s="65" t="s">
        <v>16</v>
      </c>
      <c r="I169" s="65" t="s">
        <v>16</v>
      </c>
      <c r="J169" s="40"/>
      <c r="K169" s="40"/>
      <c r="L169" s="53"/>
      <c r="M169" s="54" t="s">
        <v>468</v>
      </c>
      <c r="N169" s="38" t="s">
        <v>468</v>
      </c>
      <c r="O169" s="38" t="s">
        <v>468</v>
      </c>
      <c r="R169" s="38" t="s">
        <v>21</v>
      </c>
      <c r="S169" s="38" t="s">
        <v>21</v>
      </c>
      <c r="T169" s="61" t="s">
        <v>468</v>
      </c>
      <c r="U169" s="38" t="s">
        <v>326</v>
      </c>
    </row>
    <row r="170" spans="1:21" s="38" customFormat="1" ht="31.5">
      <c r="A170" s="38" t="s">
        <v>193</v>
      </c>
      <c r="B170" s="38" t="s">
        <v>211</v>
      </c>
      <c r="C170" s="43" t="s">
        <v>212</v>
      </c>
      <c r="D170" s="43" t="s">
        <v>669</v>
      </c>
      <c r="E170" s="43"/>
      <c r="F170" s="39">
        <v>1</v>
      </c>
      <c r="G170" s="65"/>
      <c r="H170" s="65" t="s">
        <v>16</v>
      </c>
      <c r="I170" s="65" t="s">
        <v>16</v>
      </c>
      <c r="J170" s="40"/>
      <c r="K170" s="40"/>
      <c r="L170" s="53"/>
      <c r="M170" s="54" t="s">
        <v>468</v>
      </c>
      <c r="N170" s="38" t="s">
        <v>468</v>
      </c>
      <c r="O170" s="38" t="s">
        <v>468</v>
      </c>
      <c r="R170" s="38" t="s">
        <v>21</v>
      </c>
      <c r="S170" s="38" t="s">
        <v>21</v>
      </c>
      <c r="T170" s="61" t="s">
        <v>468</v>
      </c>
      <c r="U170" s="38" t="s">
        <v>327</v>
      </c>
    </row>
    <row r="171" spans="1:21" s="38" customFormat="1" ht="31.5">
      <c r="A171" s="38" t="s">
        <v>193</v>
      </c>
      <c r="B171" s="38" t="s">
        <v>211</v>
      </c>
      <c r="C171" s="43" t="s">
        <v>546</v>
      </c>
      <c r="D171" s="43" t="s">
        <v>213</v>
      </c>
      <c r="E171" s="43"/>
      <c r="F171" s="39">
        <v>1</v>
      </c>
      <c r="G171" s="65">
        <v>1000</v>
      </c>
      <c r="H171" s="65" t="s">
        <v>16</v>
      </c>
      <c r="I171" s="65">
        <f>G171*F171</f>
        <v>1000</v>
      </c>
      <c r="J171" s="40"/>
      <c r="K171" s="40"/>
      <c r="L171" s="53"/>
      <c r="M171" s="54" t="s">
        <v>468</v>
      </c>
      <c r="N171" s="38" t="s">
        <v>468</v>
      </c>
      <c r="O171" s="38" t="s">
        <v>468</v>
      </c>
      <c r="R171" s="38" t="s">
        <v>21</v>
      </c>
      <c r="S171" s="38" t="s">
        <v>21</v>
      </c>
      <c r="T171" s="61" t="s">
        <v>468</v>
      </c>
      <c r="U171" s="38" t="s">
        <v>327</v>
      </c>
    </row>
    <row r="172" spans="1:21" s="38" customFormat="1" ht="15.75">
      <c r="A172" s="38" t="s">
        <v>193</v>
      </c>
      <c r="B172" s="38" t="s">
        <v>211</v>
      </c>
      <c r="C172" s="43" t="s">
        <v>214</v>
      </c>
      <c r="D172" s="43"/>
      <c r="E172" s="43"/>
      <c r="F172" s="39">
        <v>3</v>
      </c>
      <c r="G172" s="65">
        <v>5000</v>
      </c>
      <c r="H172" s="65" t="s">
        <v>23</v>
      </c>
      <c r="I172" s="65"/>
      <c r="J172" s="62">
        <f aca="true" t="shared" si="1" ref="J172:J183">G172*F172</f>
        <v>15000</v>
      </c>
      <c r="K172" s="62"/>
      <c r="L172" s="53"/>
      <c r="M172" s="54">
        <v>230</v>
      </c>
      <c r="N172" s="38">
        <v>0.5</v>
      </c>
      <c r="O172" s="38">
        <v>0.3</v>
      </c>
      <c r="R172" s="38" t="s">
        <v>21</v>
      </c>
      <c r="S172" s="38" t="s">
        <v>21</v>
      </c>
      <c r="T172" s="61" t="s">
        <v>468</v>
      </c>
      <c r="U172" s="38" t="s">
        <v>17</v>
      </c>
    </row>
    <row r="173" spans="1:21" s="38" customFormat="1" ht="173.25">
      <c r="A173" s="38" t="s">
        <v>193</v>
      </c>
      <c r="B173" s="38" t="s">
        <v>211</v>
      </c>
      <c r="C173" s="43" t="s">
        <v>730</v>
      </c>
      <c r="D173" s="43" t="s">
        <v>729</v>
      </c>
      <c r="E173" s="43"/>
      <c r="F173" s="39">
        <v>2</v>
      </c>
      <c r="G173" s="65">
        <v>4500</v>
      </c>
      <c r="H173" s="65" t="s">
        <v>23</v>
      </c>
      <c r="I173" s="65"/>
      <c r="J173" s="65">
        <f t="shared" si="1"/>
        <v>9000</v>
      </c>
      <c r="K173" s="65"/>
      <c r="L173" s="53"/>
      <c r="M173" s="54">
        <v>230</v>
      </c>
      <c r="N173" s="38">
        <f>F173*0.5</f>
        <v>1</v>
      </c>
      <c r="O173" s="38">
        <f>N173</f>
        <v>1</v>
      </c>
      <c r="R173" s="38" t="s">
        <v>21</v>
      </c>
      <c r="S173" s="38" t="s">
        <v>21</v>
      </c>
      <c r="T173" s="61">
        <v>450</v>
      </c>
      <c r="U173" s="38" t="s">
        <v>327</v>
      </c>
    </row>
    <row r="174" spans="1:21" s="38" customFormat="1" ht="47.25">
      <c r="A174" s="38" t="s">
        <v>193</v>
      </c>
      <c r="B174" s="38" t="s">
        <v>211</v>
      </c>
      <c r="C174" s="43" t="s">
        <v>215</v>
      </c>
      <c r="D174" s="43"/>
      <c r="E174" s="43"/>
      <c r="F174" s="39">
        <v>1</v>
      </c>
      <c r="G174" s="65">
        <v>1336</v>
      </c>
      <c r="H174" s="65" t="s">
        <v>23</v>
      </c>
      <c r="I174" s="65"/>
      <c r="J174" s="62">
        <f t="shared" si="1"/>
        <v>1336</v>
      </c>
      <c r="K174" s="62"/>
      <c r="L174" s="53"/>
      <c r="M174" s="54">
        <v>230</v>
      </c>
      <c r="N174" s="38">
        <v>1</v>
      </c>
      <c r="O174" s="38">
        <v>0.5</v>
      </c>
      <c r="R174" s="38" t="s">
        <v>21</v>
      </c>
      <c r="S174" s="38" t="s">
        <v>21</v>
      </c>
      <c r="T174" s="61">
        <v>500</v>
      </c>
      <c r="U174" s="38" t="s">
        <v>327</v>
      </c>
    </row>
    <row r="175" spans="1:21" s="38" customFormat="1" ht="15.75">
      <c r="A175" s="38" t="s">
        <v>193</v>
      </c>
      <c r="B175" s="38" t="s">
        <v>211</v>
      </c>
      <c r="C175" s="43" t="s">
        <v>33</v>
      </c>
      <c r="D175" s="43"/>
      <c r="E175" s="43"/>
      <c r="F175" s="39">
        <v>1</v>
      </c>
      <c r="G175" s="65">
        <v>451</v>
      </c>
      <c r="H175" s="65" t="s">
        <v>23</v>
      </c>
      <c r="I175" s="65"/>
      <c r="J175" s="62">
        <f t="shared" si="1"/>
        <v>451</v>
      </c>
      <c r="K175" s="62"/>
      <c r="L175" s="53"/>
      <c r="M175" s="54">
        <v>230</v>
      </c>
      <c r="N175" s="38">
        <v>0.1</v>
      </c>
      <c r="O175" s="38">
        <v>0.1</v>
      </c>
      <c r="R175" s="38" t="s">
        <v>21</v>
      </c>
      <c r="S175" s="38" t="s">
        <v>21</v>
      </c>
      <c r="T175" s="61" t="s">
        <v>468</v>
      </c>
      <c r="U175" s="38" t="s">
        <v>17</v>
      </c>
    </row>
    <row r="176" spans="1:21" s="38" customFormat="1" ht="15.75">
      <c r="A176" s="38" t="s">
        <v>193</v>
      </c>
      <c r="B176" s="38" t="s">
        <v>211</v>
      </c>
      <c r="C176" s="43" t="s">
        <v>666</v>
      </c>
      <c r="D176" s="43" t="s">
        <v>668</v>
      </c>
      <c r="E176" s="43"/>
      <c r="F176" s="39">
        <v>1</v>
      </c>
      <c r="G176" s="65"/>
      <c r="H176" s="65" t="s">
        <v>16</v>
      </c>
      <c r="I176" s="65" t="s">
        <v>16</v>
      </c>
      <c r="J176" s="62"/>
      <c r="K176" s="62"/>
      <c r="L176" s="53"/>
      <c r="M176" s="46" t="s">
        <v>468</v>
      </c>
      <c r="N176" s="35" t="s">
        <v>468</v>
      </c>
      <c r="O176" s="35" t="s">
        <v>468</v>
      </c>
      <c r="P176" s="35"/>
      <c r="Q176" s="35"/>
      <c r="R176" s="35" t="s">
        <v>21</v>
      </c>
      <c r="S176" s="35" t="s">
        <v>21</v>
      </c>
      <c r="T176" s="61" t="s">
        <v>468</v>
      </c>
      <c r="U176" s="35" t="s">
        <v>330</v>
      </c>
    </row>
    <row r="177" spans="1:21" ht="15.75">
      <c r="A177" s="38" t="s">
        <v>193</v>
      </c>
      <c r="B177" s="38" t="s">
        <v>211</v>
      </c>
      <c r="C177" s="8" t="s">
        <v>471</v>
      </c>
      <c r="D177" s="8" t="s">
        <v>544</v>
      </c>
      <c r="F177" s="35">
        <v>1</v>
      </c>
      <c r="H177" s="45" t="s">
        <v>16</v>
      </c>
      <c r="I177" s="45" t="s">
        <v>16</v>
      </c>
      <c r="M177" s="46" t="s">
        <v>468</v>
      </c>
      <c r="N177" s="35" t="s">
        <v>468</v>
      </c>
      <c r="O177" s="35" t="s">
        <v>468</v>
      </c>
      <c r="R177" s="35" t="s">
        <v>21</v>
      </c>
      <c r="S177" s="35" t="s">
        <v>21</v>
      </c>
      <c r="T177" s="61" t="s">
        <v>468</v>
      </c>
      <c r="U177" s="35" t="s">
        <v>330</v>
      </c>
    </row>
    <row r="178" spans="1:21" ht="15.75">
      <c r="A178" s="38" t="s">
        <v>193</v>
      </c>
      <c r="B178" s="38" t="s">
        <v>211</v>
      </c>
      <c r="C178" s="8" t="s">
        <v>472</v>
      </c>
      <c r="F178" s="35">
        <v>1</v>
      </c>
      <c r="H178" s="45" t="s">
        <v>16</v>
      </c>
      <c r="I178" s="45" t="s">
        <v>16</v>
      </c>
      <c r="M178" s="46">
        <v>230</v>
      </c>
      <c r="N178" s="47">
        <v>0.5</v>
      </c>
      <c r="O178" s="47">
        <v>0.5</v>
      </c>
      <c r="R178" s="35" t="s">
        <v>21</v>
      </c>
      <c r="S178" s="35" t="s">
        <v>21</v>
      </c>
      <c r="T178" s="48" t="s">
        <v>468</v>
      </c>
      <c r="U178" s="35" t="s">
        <v>327</v>
      </c>
    </row>
    <row r="179" spans="1:21" s="68" customFormat="1" ht="31.5">
      <c r="A179" s="38" t="s">
        <v>193</v>
      </c>
      <c r="B179" s="38" t="s">
        <v>211</v>
      </c>
      <c r="C179" s="20" t="s">
        <v>617</v>
      </c>
      <c r="D179" s="20" t="s">
        <v>566</v>
      </c>
      <c r="E179" s="20"/>
      <c r="F179" s="68">
        <v>1</v>
      </c>
      <c r="H179" s="68" t="s">
        <v>16</v>
      </c>
      <c r="I179" s="68" t="s">
        <v>16</v>
      </c>
      <c r="M179" s="68" t="s">
        <v>468</v>
      </c>
      <c r="N179" s="69" t="s">
        <v>468</v>
      </c>
      <c r="O179" s="68" t="s">
        <v>468</v>
      </c>
      <c r="R179" s="68" t="s">
        <v>21</v>
      </c>
      <c r="S179" s="68" t="s">
        <v>21</v>
      </c>
      <c r="T179" s="70" t="s">
        <v>468</v>
      </c>
      <c r="U179" s="68" t="s">
        <v>568</v>
      </c>
    </row>
    <row r="180" spans="1:21" s="68" customFormat="1" ht="31.5">
      <c r="A180" s="38" t="s">
        <v>193</v>
      </c>
      <c r="B180" s="38" t="s">
        <v>211</v>
      </c>
      <c r="C180" s="20" t="s">
        <v>617</v>
      </c>
      <c r="D180" s="20" t="s">
        <v>566</v>
      </c>
      <c r="E180" s="20"/>
      <c r="F180" s="68">
        <v>1</v>
      </c>
      <c r="H180" s="68" t="s">
        <v>16</v>
      </c>
      <c r="I180" s="68" t="s">
        <v>16</v>
      </c>
      <c r="M180" s="68" t="s">
        <v>468</v>
      </c>
      <c r="N180" s="69" t="s">
        <v>468</v>
      </c>
      <c r="O180" s="68" t="s">
        <v>468</v>
      </c>
      <c r="R180" s="68" t="s">
        <v>21</v>
      </c>
      <c r="S180" s="68" t="s">
        <v>21</v>
      </c>
      <c r="T180" s="70" t="s">
        <v>468</v>
      </c>
      <c r="U180" s="68" t="s">
        <v>568</v>
      </c>
    </row>
    <row r="181" spans="1:21" s="68" customFormat="1" ht="31.5">
      <c r="A181" s="38" t="s">
        <v>193</v>
      </c>
      <c r="B181" s="38" t="s">
        <v>211</v>
      </c>
      <c r="C181" s="20" t="s">
        <v>606</v>
      </c>
      <c r="D181" s="8" t="s">
        <v>607</v>
      </c>
      <c r="E181" s="20"/>
      <c r="F181" s="68">
        <v>1</v>
      </c>
      <c r="H181" s="68" t="s">
        <v>16</v>
      </c>
      <c r="I181" s="68" t="s">
        <v>16</v>
      </c>
      <c r="M181" s="68">
        <v>400</v>
      </c>
      <c r="N181" s="69">
        <v>10</v>
      </c>
      <c r="O181" s="68">
        <v>10</v>
      </c>
      <c r="R181" s="68" t="s">
        <v>21</v>
      </c>
      <c r="S181" s="68" t="s">
        <v>21</v>
      </c>
      <c r="T181" s="70" t="s">
        <v>468</v>
      </c>
      <c r="U181" s="68" t="s">
        <v>568</v>
      </c>
    </row>
    <row r="182" spans="1:21" s="38" customFormat="1" ht="31.5">
      <c r="A182" s="38" t="s">
        <v>194</v>
      </c>
      <c r="B182" s="38" t="s">
        <v>219</v>
      </c>
      <c r="C182" s="43" t="s">
        <v>220</v>
      </c>
      <c r="D182" s="43" t="s">
        <v>221</v>
      </c>
      <c r="E182" s="43"/>
      <c r="F182" s="39">
        <v>3</v>
      </c>
      <c r="G182" s="65">
        <v>1336</v>
      </c>
      <c r="H182" s="65" t="s">
        <v>23</v>
      </c>
      <c r="I182" s="65"/>
      <c r="J182" s="65">
        <f t="shared" si="1"/>
        <v>4008</v>
      </c>
      <c r="K182" s="65"/>
      <c r="L182" s="53"/>
      <c r="M182" s="54">
        <v>230</v>
      </c>
      <c r="N182" s="38">
        <f>5.5*F182</f>
        <v>16.5</v>
      </c>
      <c r="O182" s="38">
        <f>N182/1.5</f>
        <v>11</v>
      </c>
      <c r="R182" s="38" t="s">
        <v>21</v>
      </c>
      <c r="S182" s="38" t="s">
        <v>21</v>
      </c>
      <c r="T182" s="61">
        <v>500</v>
      </c>
      <c r="U182" s="38" t="s">
        <v>327</v>
      </c>
    </row>
    <row r="183" spans="1:21" s="38" customFormat="1" ht="31.5">
      <c r="A183" s="38" t="s">
        <v>195</v>
      </c>
      <c r="B183" s="38" t="s">
        <v>217</v>
      </c>
      <c r="C183" s="43" t="s">
        <v>547</v>
      </c>
      <c r="D183" s="43" t="s">
        <v>548</v>
      </c>
      <c r="E183" s="43"/>
      <c r="F183" s="39">
        <v>6</v>
      </c>
      <c r="G183" s="65">
        <v>100</v>
      </c>
      <c r="H183" s="65" t="s">
        <v>23</v>
      </c>
      <c r="I183" s="65"/>
      <c r="J183" s="62">
        <f t="shared" si="1"/>
        <v>600</v>
      </c>
      <c r="K183" s="62"/>
      <c r="L183" s="53"/>
      <c r="M183" s="54" t="s">
        <v>468</v>
      </c>
      <c r="N183" s="38" t="s">
        <v>468</v>
      </c>
      <c r="O183" s="38" t="s">
        <v>468</v>
      </c>
      <c r="R183" s="38" t="s">
        <v>21</v>
      </c>
      <c r="S183" s="38" t="s">
        <v>21</v>
      </c>
      <c r="T183" s="61" t="s">
        <v>468</v>
      </c>
      <c r="U183" s="38" t="s">
        <v>17</v>
      </c>
    </row>
    <row r="184" spans="1:21" s="38" customFormat="1" ht="15.75">
      <c r="A184" s="38" t="s">
        <v>196</v>
      </c>
      <c r="B184" s="38" t="s">
        <v>222</v>
      </c>
      <c r="C184" s="43" t="s">
        <v>223</v>
      </c>
      <c r="D184" s="43"/>
      <c r="E184" s="43"/>
      <c r="F184" s="39">
        <v>6</v>
      </c>
      <c r="G184" s="65">
        <v>400</v>
      </c>
      <c r="H184" s="65" t="s">
        <v>23</v>
      </c>
      <c r="I184" s="65"/>
      <c r="J184" s="62">
        <f>G184*F184</f>
        <v>2400</v>
      </c>
      <c r="M184" s="54" t="s">
        <v>468</v>
      </c>
      <c r="N184" s="35" t="s">
        <v>468</v>
      </c>
      <c r="O184" s="38" t="s">
        <v>468</v>
      </c>
      <c r="P184" s="35"/>
      <c r="Q184" s="35"/>
      <c r="R184" s="38" t="s">
        <v>21</v>
      </c>
      <c r="S184" s="38" t="s">
        <v>21</v>
      </c>
      <c r="T184" s="61" t="s">
        <v>468</v>
      </c>
      <c r="U184" s="35" t="s">
        <v>332</v>
      </c>
    </row>
    <row r="185" spans="1:21" s="38" customFormat="1" ht="15.75">
      <c r="A185" s="38" t="s">
        <v>196</v>
      </c>
      <c r="B185" s="38" t="s">
        <v>222</v>
      </c>
      <c r="C185" s="43" t="s">
        <v>224</v>
      </c>
      <c r="D185" s="43"/>
      <c r="E185" s="43"/>
      <c r="F185" s="39">
        <v>2</v>
      </c>
      <c r="G185" s="65">
        <v>400</v>
      </c>
      <c r="H185" s="65" t="s">
        <v>23</v>
      </c>
      <c r="I185" s="65"/>
      <c r="J185" s="62">
        <f>G185*F185</f>
        <v>800</v>
      </c>
      <c r="M185" s="54" t="s">
        <v>468</v>
      </c>
      <c r="N185" s="35" t="s">
        <v>468</v>
      </c>
      <c r="O185" s="38" t="s">
        <v>468</v>
      </c>
      <c r="P185" s="35"/>
      <c r="Q185" s="35"/>
      <c r="R185" s="38" t="s">
        <v>21</v>
      </c>
      <c r="S185" s="38" t="s">
        <v>21</v>
      </c>
      <c r="T185" s="61">
        <v>100</v>
      </c>
      <c r="U185" s="35" t="s">
        <v>17</v>
      </c>
    </row>
    <row r="186" spans="1:21" s="38" customFormat="1" ht="47.25">
      <c r="A186" s="38" t="s">
        <v>196</v>
      </c>
      <c r="B186" s="38" t="s">
        <v>222</v>
      </c>
      <c r="C186" s="43" t="s">
        <v>225</v>
      </c>
      <c r="D186" s="43" t="s">
        <v>549</v>
      </c>
      <c r="E186" s="43"/>
      <c r="F186" s="39">
        <v>1</v>
      </c>
      <c r="G186" s="65">
        <v>20000</v>
      </c>
      <c r="H186" s="65" t="s">
        <v>23</v>
      </c>
      <c r="I186" s="65"/>
      <c r="J186" s="62">
        <f>G186*F186</f>
        <v>20000</v>
      </c>
      <c r="M186" s="54">
        <v>230</v>
      </c>
      <c r="N186" s="35">
        <v>2</v>
      </c>
      <c r="O186" s="35">
        <v>2</v>
      </c>
      <c r="P186" s="35"/>
      <c r="Q186" s="35"/>
      <c r="R186" s="35" t="s">
        <v>21</v>
      </c>
      <c r="S186" s="35" t="s">
        <v>21</v>
      </c>
      <c r="T186" s="61" t="s">
        <v>468</v>
      </c>
      <c r="U186" s="35" t="s">
        <v>17</v>
      </c>
    </row>
    <row r="187" spans="1:21" s="68" customFormat="1" ht="31.5">
      <c r="A187" s="38" t="s">
        <v>196</v>
      </c>
      <c r="B187" s="38" t="s">
        <v>222</v>
      </c>
      <c r="C187" s="20" t="s">
        <v>606</v>
      </c>
      <c r="D187" s="8" t="s">
        <v>607</v>
      </c>
      <c r="E187" s="20"/>
      <c r="F187" s="68">
        <v>1</v>
      </c>
      <c r="H187" s="68" t="s">
        <v>16</v>
      </c>
      <c r="I187" s="68" t="s">
        <v>16</v>
      </c>
      <c r="M187" s="68">
        <v>400</v>
      </c>
      <c r="N187" s="69">
        <v>10</v>
      </c>
      <c r="O187" s="68">
        <v>10</v>
      </c>
      <c r="R187" s="68" t="s">
        <v>21</v>
      </c>
      <c r="S187" s="68" t="s">
        <v>21</v>
      </c>
      <c r="T187" s="70" t="s">
        <v>468</v>
      </c>
      <c r="U187" s="68" t="s">
        <v>568</v>
      </c>
    </row>
    <row r="188" spans="1:21" ht="15.75">
      <c r="A188" s="38" t="s">
        <v>196</v>
      </c>
      <c r="B188" s="38" t="s">
        <v>222</v>
      </c>
      <c r="C188" s="8" t="s">
        <v>604</v>
      </c>
      <c r="D188" s="8" t="s">
        <v>605</v>
      </c>
      <c r="F188" s="35">
        <v>1</v>
      </c>
      <c r="H188" s="45" t="s">
        <v>23</v>
      </c>
      <c r="I188" s="45"/>
      <c r="J188" s="35" t="s">
        <v>17</v>
      </c>
      <c r="M188" s="46">
        <v>230</v>
      </c>
      <c r="N188" s="47">
        <v>1</v>
      </c>
      <c r="O188" s="47">
        <v>1</v>
      </c>
      <c r="R188" s="35" t="s">
        <v>21</v>
      </c>
      <c r="S188" s="35" t="s">
        <v>21</v>
      </c>
      <c r="T188" s="48" t="s">
        <v>468</v>
      </c>
      <c r="U188" s="35" t="s">
        <v>17</v>
      </c>
    </row>
    <row r="189" spans="1:21" s="38" customFormat="1" ht="15.75">
      <c r="A189" s="38" t="s">
        <v>196</v>
      </c>
      <c r="B189" s="38" t="s">
        <v>222</v>
      </c>
      <c r="C189" s="43" t="s">
        <v>226</v>
      </c>
      <c r="D189" s="43"/>
      <c r="E189" s="43"/>
      <c r="F189" s="39">
        <v>3</v>
      </c>
      <c r="G189" s="65">
        <v>4000</v>
      </c>
      <c r="H189" s="65" t="s">
        <v>23</v>
      </c>
      <c r="I189" s="65"/>
      <c r="J189" s="62">
        <f>F189*G189</f>
        <v>12000</v>
      </c>
      <c r="M189" s="54">
        <v>230</v>
      </c>
      <c r="N189" s="35">
        <v>0.2</v>
      </c>
      <c r="O189" s="35">
        <v>0.2</v>
      </c>
      <c r="P189" s="35"/>
      <c r="Q189" s="35"/>
      <c r="R189" s="35" t="s">
        <v>21</v>
      </c>
      <c r="S189" s="35" t="s">
        <v>21</v>
      </c>
      <c r="T189" s="61" t="s">
        <v>468</v>
      </c>
      <c r="U189" s="35" t="s">
        <v>17</v>
      </c>
    </row>
    <row r="190" spans="1:21" s="38" customFormat="1" ht="47.25">
      <c r="A190" s="38" t="s">
        <v>196</v>
      </c>
      <c r="B190" s="38" t="s">
        <v>222</v>
      </c>
      <c r="C190" s="43" t="s">
        <v>227</v>
      </c>
      <c r="D190" s="43" t="s">
        <v>228</v>
      </c>
      <c r="E190" s="43"/>
      <c r="F190" s="39">
        <v>1</v>
      </c>
      <c r="G190" s="65">
        <v>42000</v>
      </c>
      <c r="H190" s="65" t="s">
        <v>23</v>
      </c>
      <c r="I190" s="65"/>
      <c r="J190" s="62">
        <f>G190*F190</f>
        <v>42000</v>
      </c>
      <c r="M190" s="54">
        <v>230</v>
      </c>
      <c r="N190" s="35">
        <v>0.2</v>
      </c>
      <c r="O190" s="35">
        <v>0.2</v>
      </c>
      <c r="P190" s="35"/>
      <c r="Q190" s="35"/>
      <c r="R190" s="35" t="s">
        <v>21</v>
      </c>
      <c r="S190" s="35" t="s">
        <v>21</v>
      </c>
      <c r="T190" s="61">
        <v>1000</v>
      </c>
      <c r="U190" s="35" t="s">
        <v>17</v>
      </c>
    </row>
    <row r="191" spans="1:21" s="38" customFormat="1" ht="15.75">
      <c r="A191" s="38" t="s">
        <v>196</v>
      </c>
      <c r="B191" s="38" t="s">
        <v>222</v>
      </c>
      <c r="C191" s="43" t="s">
        <v>229</v>
      </c>
      <c r="D191" s="43" t="s">
        <v>230</v>
      </c>
      <c r="E191" s="43"/>
      <c r="F191" s="39">
        <v>1</v>
      </c>
      <c r="G191" s="65">
        <v>1500</v>
      </c>
      <c r="H191" s="65" t="s">
        <v>23</v>
      </c>
      <c r="I191" s="65"/>
      <c r="J191" s="62">
        <f>G191*F191</f>
        <v>1500</v>
      </c>
      <c r="M191" s="54" t="s">
        <v>468</v>
      </c>
      <c r="N191" s="35" t="s">
        <v>468</v>
      </c>
      <c r="O191" s="35" t="s">
        <v>468</v>
      </c>
      <c r="P191" s="35"/>
      <c r="Q191" s="35"/>
      <c r="R191" s="35" t="s">
        <v>21</v>
      </c>
      <c r="S191" s="35" t="s">
        <v>21</v>
      </c>
      <c r="T191" s="61">
        <v>500</v>
      </c>
      <c r="U191" s="35" t="s">
        <v>17</v>
      </c>
    </row>
    <row r="192" spans="1:21" s="38" customFormat="1" ht="47.25">
      <c r="A192" s="38" t="s">
        <v>196</v>
      </c>
      <c r="B192" s="38" t="s">
        <v>222</v>
      </c>
      <c r="C192" s="43" t="s">
        <v>231</v>
      </c>
      <c r="D192" s="43" t="s">
        <v>232</v>
      </c>
      <c r="E192" s="43"/>
      <c r="F192" s="39">
        <v>1</v>
      </c>
      <c r="G192" s="65">
        <v>11000</v>
      </c>
      <c r="H192" s="65" t="s">
        <v>23</v>
      </c>
      <c r="I192" s="65"/>
      <c r="J192" s="62">
        <f>G192*F192</f>
        <v>11000</v>
      </c>
      <c r="M192" s="54">
        <v>230</v>
      </c>
      <c r="N192" s="35">
        <v>0.1</v>
      </c>
      <c r="O192" s="35">
        <v>0.1</v>
      </c>
      <c r="P192" s="35"/>
      <c r="Q192" s="35"/>
      <c r="R192" s="35" t="s">
        <v>21</v>
      </c>
      <c r="S192" s="35" t="s">
        <v>21</v>
      </c>
      <c r="T192" s="61">
        <v>55</v>
      </c>
      <c r="U192" s="35" t="s">
        <v>17</v>
      </c>
    </row>
    <row r="193" spans="1:21" s="38" customFormat="1" ht="31.5">
      <c r="A193" s="38" t="s">
        <v>196</v>
      </c>
      <c r="B193" s="38" t="s">
        <v>222</v>
      </c>
      <c r="C193" s="43" t="s">
        <v>233</v>
      </c>
      <c r="D193" s="43" t="s">
        <v>234</v>
      </c>
      <c r="E193" s="43"/>
      <c r="F193" s="39">
        <v>1</v>
      </c>
      <c r="G193" s="65">
        <v>50000</v>
      </c>
      <c r="H193" s="65" t="s">
        <v>23</v>
      </c>
      <c r="I193" s="65"/>
      <c r="J193" s="62">
        <f>G193*F193</f>
        <v>50000</v>
      </c>
      <c r="M193" s="54">
        <v>230</v>
      </c>
      <c r="N193" s="35">
        <v>0.2</v>
      </c>
      <c r="O193" s="35">
        <v>0.2</v>
      </c>
      <c r="P193" s="35"/>
      <c r="Q193" s="35"/>
      <c r="R193" s="35" t="s">
        <v>21</v>
      </c>
      <c r="S193" s="35" t="s">
        <v>21</v>
      </c>
      <c r="T193" s="61">
        <v>60</v>
      </c>
      <c r="U193" s="35" t="s">
        <v>17</v>
      </c>
    </row>
    <row r="194" spans="1:21" s="38" customFormat="1" ht="63">
      <c r="A194" s="38" t="s">
        <v>196</v>
      </c>
      <c r="B194" s="38" t="s">
        <v>222</v>
      </c>
      <c r="C194" s="43" t="s">
        <v>235</v>
      </c>
      <c r="D194" s="43" t="s">
        <v>73</v>
      </c>
      <c r="E194" s="43"/>
      <c r="F194" s="39">
        <v>1</v>
      </c>
      <c r="G194" s="65">
        <v>2809</v>
      </c>
      <c r="H194" s="65" t="s">
        <v>23</v>
      </c>
      <c r="I194" s="65"/>
      <c r="J194" s="62">
        <f>G194*F194</f>
        <v>2809</v>
      </c>
      <c r="M194" s="54" t="s">
        <v>468</v>
      </c>
      <c r="N194" s="35" t="s">
        <v>468</v>
      </c>
      <c r="O194" s="35" t="s">
        <v>468</v>
      </c>
      <c r="P194" s="35"/>
      <c r="Q194" s="35"/>
      <c r="R194" s="35" t="s">
        <v>21</v>
      </c>
      <c r="S194" s="35" t="s">
        <v>21</v>
      </c>
      <c r="T194" s="61" t="s">
        <v>468</v>
      </c>
      <c r="U194" s="35" t="s">
        <v>17</v>
      </c>
    </row>
    <row r="195" spans="1:21" s="68" customFormat="1" ht="31.5">
      <c r="A195" s="38" t="s">
        <v>196</v>
      </c>
      <c r="B195" s="38" t="s">
        <v>222</v>
      </c>
      <c r="C195" s="20" t="s">
        <v>617</v>
      </c>
      <c r="D195" s="20" t="s">
        <v>566</v>
      </c>
      <c r="E195" s="20"/>
      <c r="F195" s="68">
        <v>1</v>
      </c>
      <c r="M195" s="68" t="s">
        <v>468</v>
      </c>
      <c r="N195" s="69" t="s">
        <v>468</v>
      </c>
      <c r="O195" s="68" t="s">
        <v>468</v>
      </c>
      <c r="R195" s="68" t="s">
        <v>21</v>
      </c>
      <c r="S195" s="68" t="s">
        <v>21</v>
      </c>
      <c r="T195" s="70" t="s">
        <v>468</v>
      </c>
      <c r="U195" s="68" t="s">
        <v>568</v>
      </c>
    </row>
    <row r="196" spans="1:21" s="68" customFormat="1" ht="30" customHeight="1">
      <c r="A196" s="38" t="s">
        <v>196</v>
      </c>
      <c r="B196" s="38" t="s">
        <v>222</v>
      </c>
      <c r="C196" s="20" t="s">
        <v>617</v>
      </c>
      <c r="D196" s="20" t="s">
        <v>566</v>
      </c>
      <c r="E196" s="20"/>
      <c r="F196" s="68">
        <v>1</v>
      </c>
      <c r="M196" s="68" t="s">
        <v>468</v>
      </c>
      <c r="N196" s="69" t="s">
        <v>468</v>
      </c>
      <c r="O196" s="68" t="s">
        <v>468</v>
      </c>
      <c r="R196" s="68" t="s">
        <v>21</v>
      </c>
      <c r="S196" s="68" t="s">
        <v>21</v>
      </c>
      <c r="T196" s="70" t="s">
        <v>468</v>
      </c>
      <c r="U196" s="68" t="s">
        <v>568</v>
      </c>
    </row>
    <row r="197" spans="1:21" ht="47.25">
      <c r="A197" s="38" t="s">
        <v>197</v>
      </c>
      <c r="B197" s="38" t="s">
        <v>236</v>
      </c>
      <c r="C197" s="43" t="s">
        <v>639</v>
      </c>
      <c r="D197" s="43" t="s">
        <v>670</v>
      </c>
      <c r="E197" s="43"/>
      <c r="F197" s="39">
        <v>2</v>
      </c>
      <c r="G197" s="65"/>
      <c r="H197" s="65" t="s">
        <v>16</v>
      </c>
      <c r="I197" s="65" t="s">
        <v>16</v>
      </c>
      <c r="J197" s="40"/>
      <c r="K197" s="40"/>
      <c r="L197" s="53"/>
      <c r="M197" s="54" t="s">
        <v>468</v>
      </c>
      <c r="N197" s="39" t="s">
        <v>468</v>
      </c>
      <c r="O197" s="38" t="s">
        <v>468</v>
      </c>
      <c r="P197" s="38"/>
      <c r="Q197" s="38"/>
      <c r="R197" s="38" t="s">
        <v>21</v>
      </c>
      <c r="S197" s="38" t="s">
        <v>21</v>
      </c>
      <c r="T197" s="61" t="s">
        <v>468</v>
      </c>
      <c r="U197" s="38" t="s">
        <v>327</v>
      </c>
    </row>
    <row r="198" spans="1:21" ht="31.5">
      <c r="A198" s="38" t="s">
        <v>197</v>
      </c>
      <c r="B198" s="38" t="s">
        <v>236</v>
      </c>
      <c r="C198" s="44" t="s">
        <v>26</v>
      </c>
      <c r="D198" s="43" t="s">
        <v>237</v>
      </c>
      <c r="E198" s="43"/>
      <c r="F198" s="39">
        <v>2</v>
      </c>
      <c r="G198" s="65"/>
      <c r="H198" s="65" t="s">
        <v>16</v>
      </c>
      <c r="I198" s="65" t="s">
        <v>16</v>
      </c>
      <c r="J198" s="40"/>
      <c r="K198" s="40"/>
      <c r="L198" s="53"/>
      <c r="M198" s="54" t="s">
        <v>468</v>
      </c>
      <c r="N198" s="39" t="s">
        <v>468</v>
      </c>
      <c r="O198" s="38" t="s">
        <v>468</v>
      </c>
      <c r="P198" s="38"/>
      <c r="Q198" s="38"/>
      <c r="R198" s="38" t="s">
        <v>21</v>
      </c>
      <c r="S198" s="38" t="s">
        <v>21</v>
      </c>
      <c r="T198" s="61" t="s">
        <v>468</v>
      </c>
      <c r="U198" s="38" t="s">
        <v>327</v>
      </c>
    </row>
    <row r="199" spans="1:21" ht="31.5">
      <c r="A199" s="38" t="s">
        <v>197</v>
      </c>
      <c r="B199" s="38" t="s">
        <v>236</v>
      </c>
      <c r="C199" s="43" t="s">
        <v>672</v>
      </c>
      <c r="D199" s="43" t="s">
        <v>671</v>
      </c>
      <c r="E199" s="43"/>
      <c r="F199" s="39">
        <v>2</v>
      </c>
      <c r="G199" s="65"/>
      <c r="H199" s="65" t="s">
        <v>16</v>
      </c>
      <c r="I199" s="65" t="s">
        <v>16</v>
      </c>
      <c r="J199" s="40"/>
      <c r="K199" s="40"/>
      <c r="L199" s="53"/>
      <c r="M199" s="54" t="s">
        <v>468</v>
      </c>
      <c r="N199" s="39" t="s">
        <v>468</v>
      </c>
      <c r="O199" s="38" t="s">
        <v>468</v>
      </c>
      <c r="P199" s="38"/>
      <c r="Q199" s="38"/>
      <c r="R199" s="38" t="s">
        <v>21</v>
      </c>
      <c r="S199" s="38" t="s">
        <v>21</v>
      </c>
      <c r="T199" s="61" t="s">
        <v>468</v>
      </c>
      <c r="U199" s="38" t="s">
        <v>330</v>
      </c>
    </row>
    <row r="200" spans="1:21" ht="47.25">
      <c r="A200" s="38" t="s">
        <v>197</v>
      </c>
      <c r="B200" s="38" t="s">
        <v>236</v>
      </c>
      <c r="C200" s="43" t="s">
        <v>238</v>
      </c>
      <c r="D200" s="43" t="s">
        <v>239</v>
      </c>
      <c r="E200" s="43"/>
      <c r="F200" s="39">
        <v>2</v>
      </c>
      <c r="G200" s="65"/>
      <c r="H200" s="65" t="s">
        <v>16</v>
      </c>
      <c r="I200" s="65" t="s">
        <v>16</v>
      </c>
      <c r="J200" s="40"/>
      <c r="K200" s="40"/>
      <c r="L200" s="53"/>
      <c r="M200" s="54" t="s">
        <v>468</v>
      </c>
      <c r="N200" s="39" t="s">
        <v>468</v>
      </c>
      <c r="O200" s="38" t="s">
        <v>468</v>
      </c>
      <c r="P200" s="38"/>
      <c r="Q200" s="38"/>
      <c r="R200" s="38" t="s">
        <v>21</v>
      </c>
      <c r="S200" s="38" t="s">
        <v>21</v>
      </c>
      <c r="T200" s="61" t="s">
        <v>468</v>
      </c>
      <c r="U200" s="38" t="s">
        <v>332</v>
      </c>
    </row>
    <row r="201" spans="1:21" ht="47.25">
      <c r="A201" s="38" t="s">
        <v>197</v>
      </c>
      <c r="B201" s="38" t="s">
        <v>236</v>
      </c>
      <c r="C201" s="43" t="s">
        <v>240</v>
      </c>
      <c r="D201" s="43" t="s">
        <v>241</v>
      </c>
      <c r="E201" s="43"/>
      <c r="F201" s="39">
        <v>1</v>
      </c>
      <c r="G201" s="65"/>
      <c r="H201" s="65" t="s">
        <v>16</v>
      </c>
      <c r="I201" s="65" t="s">
        <v>16</v>
      </c>
      <c r="J201" s="40"/>
      <c r="K201" s="40"/>
      <c r="L201" s="53"/>
      <c r="M201" s="54" t="s">
        <v>468</v>
      </c>
      <c r="N201" s="39" t="s">
        <v>468</v>
      </c>
      <c r="O201" s="38" t="s">
        <v>468</v>
      </c>
      <c r="P201" s="38"/>
      <c r="Q201" s="38"/>
      <c r="R201" s="38" t="s">
        <v>21</v>
      </c>
      <c r="S201" s="38" t="s">
        <v>21</v>
      </c>
      <c r="T201" s="61" t="s">
        <v>468</v>
      </c>
      <c r="U201" s="38" t="s">
        <v>332</v>
      </c>
    </row>
    <row r="202" spans="1:21" ht="78.75">
      <c r="A202" s="38" t="s">
        <v>197</v>
      </c>
      <c r="B202" s="38" t="s">
        <v>236</v>
      </c>
      <c r="C202" s="43" t="s">
        <v>242</v>
      </c>
      <c r="D202" s="43" t="s">
        <v>243</v>
      </c>
      <c r="E202" s="43"/>
      <c r="F202" s="39">
        <v>1</v>
      </c>
      <c r="G202" s="65"/>
      <c r="H202" s="65" t="s">
        <v>16</v>
      </c>
      <c r="I202" s="65" t="s">
        <v>16</v>
      </c>
      <c r="J202" s="40"/>
      <c r="K202" s="40"/>
      <c r="L202" s="53"/>
      <c r="M202" s="54" t="s">
        <v>468</v>
      </c>
      <c r="N202" s="39" t="s">
        <v>468</v>
      </c>
      <c r="O202" s="38" t="s">
        <v>468</v>
      </c>
      <c r="P202" s="38"/>
      <c r="Q202" s="38"/>
      <c r="R202" s="38" t="s">
        <v>21</v>
      </c>
      <c r="S202" s="38" t="s">
        <v>21</v>
      </c>
      <c r="T202" s="61" t="s">
        <v>468</v>
      </c>
      <c r="U202" s="38" t="s">
        <v>330</v>
      </c>
    </row>
    <row r="203" spans="1:21" ht="110.25">
      <c r="A203" s="38" t="s">
        <v>197</v>
      </c>
      <c r="B203" s="38" t="s">
        <v>236</v>
      </c>
      <c r="C203" s="43" t="s">
        <v>244</v>
      </c>
      <c r="D203" s="43" t="s">
        <v>496</v>
      </c>
      <c r="E203" s="43"/>
      <c r="F203" s="39">
        <v>1</v>
      </c>
      <c r="G203" s="65">
        <v>100000</v>
      </c>
      <c r="H203" s="65" t="s">
        <v>23</v>
      </c>
      <c r="I203" s="65"/>
      <c r="J203" s="62">
        <f>G203*F203</f>
        <v>100000</v>
      </c>
      <c r="K203" s="62"/>
      <c r="L203" s="53"/>
      <c r="M203" s="54">
        <v>230</v>
      </c>
      <c r="N203" s="39">
        <v>0.3</v>
      </c>
      <c r="O203" s="38">
        <v>0.3</v>
      </c>
      <c r="P203" s="38"/>
      <c r="Q203" s="38"/>
      <c r="R203" s="38" t="s">
        <v>22</v>
      </c>
      <c r="S203" s="38" t="s">
        <v>25</v>
      </c>
      <c r="T203" s="61">
        <v>1000</v>
      </c>
      <c r="U203" s="38" t="s">
        <v>17</v>
      </c>
    </row>
    <row r="204" spans="1:21" ht="78.75">
      <c r="A204" s="38" t="s">
        <v>197</v>
      </c>
      <c r="B204" s="38" t="s">
        <v>236</v>
      </c>
      <c r="C204" s="43" t="s">
        <v>244</v>
      </c>
      <c r="D204" s="43" t="s">
        <v>498</v>
      </c>
      <c r="E204" s="43"/>
      <c r="F204" s="39">
        <v>1</v>
      </c>
      <c r="G204" s="65">
        <v>100000</v>
      </c>
      <c r="H204" s="65" t="s">
        <v>23</v>
      </c>
      <c r="I204" s="65"/>
      <c r="J204" s="62">
        <f>G204*F204</f>
        <v>100000</v>
      </c>
      <c r="K204" s="62"/>
      <c r="L204" s="53"/>
      <c r="M204" s="54">
        <v>230</v>
      </c>
      <c r="N204" s="39">
        <v>0.3</v>
      </c>
      <c r="O204" s="38">
        <v>0.3</v>
      </c>
      <c r="P204" s="38"/>
      <c r="Q204" s="38"/>
      <c r="R204" s="38" t="s">
        <v>22</v>
      </c>
      <c r="S204" s="38" t="s">
        <v>25</v>
      </c>
      <c r="T204" s="61">
        <v>450</v>
      </c>
      <c r="U204" s="38" t="s">
        <v>17</v>
      </c>
    </row>
    <row r="205" spans="1:21" ht="78.75">
      <c r="A205" s="38" t="s">
        <v>197</v>
      </c>
      <c r="B205" s="38" t="s">
        <v>236</v>
      </c>
      <c r="C205" s="43" t="s">
        <v>244</v>
      </c>
      <c r="D205" s="43" t="s">
        <v>497</v>
      </c>
      <c r="E205" s="43"/>
      <c r="F205" s="39">
        <v>1</v>
      </c>
      <c r="G205" s="65">
        <v>100000</v>
      </c>
      <c r="H205" s="65" t="s">
        <v>23</v>
      </c>
      <c r="I205" s="65"/>
      <c r="J205" s="62">
        <f>G205*F205</f>
        <v>100000</v>
      </c>
      <c r="K205" s="62"/>
      <c r="L205" s="53"/>
      <c r="M205" s="54">
        <v>230</v>
      </c>
      <c r="N205" s="39">
        <v>0.3</v>
      </c>
      <c r="O205" s="38">
        <v>0.3</v>
      </c>
      <c r="P205" s="38"/>
      <c r="Q205" s="38"/>
      <c r="R205" s="38" t="s">
        <v>22</v>
      </c>
      <c r="S205" s="38" t="s">
        <v>25</v>
      </c>
      <c r="T205" s="61">
        <v>450</v>
      </c>
      <c r="U205" s="38" t="s">
        <v>17</v>
      </c>
    </row>
    <row r="206" spans="1:21" ht="31.5">
      <c r="A206" s="38" t="s">
        <v>197</v>
      </c>
      <c r="B206" s="38" t="s">
        <v>236</v>
      </c>
      <c r="C206" s="43" t="s">
        <v>619</v>
      </c>
      <c r="D206" s="43" t="s">
        <v>620</v>
      </c>
      <c r="E206" s="43"/>
      <c r="F206" s="39">
        <v>1</v>
      </c>
      <c r="G206" s="65">
        <v>100000</v>
      </c>
      <c r="H206" s="65" t="s">
        <v>23</v>
      </c>
      <c r="I206" s="65"/>
      <c r="J206" s="62">
        <f>G206*F206</f>
        <v>100000</v>
      </c>
      <c r="K206" s="62"/>
      <c r="L206" s="53"/>
      <c r="M206" s="54">
        <v>230</v>
      </c>
      <c r="N206" s="39">
        <v>0.3</v>
      </c>
      <c r="O206" s="38">
        <v>0.3</v>
      </c>
      <c r="P206" s="38"/>
      <c r="Q206" s="38"/>
      <c r="R206" s="38" t="s">
        <v>21</v>
      </c>
      <c r="S206" s="38" t="s">
        <v>21</v>
      </c>
      <c r="T206" s="61">
        <v>1000</v>
      </c>
      <c r="U206" s="38" t="s">
        <v>17</v>
      </c>
    </row>
    <row r="207" spans="1:21" ht="126">
      <c r="A207" s="38" t="s">
        <v>197</v>
      </c>
      <c r="B207" s="38" t="s">
        <v>236</v>
      </c>
      <c r="C207" s="43" t="s">
        <v>245</v>
      </c>
      <c r="D207" s="43" t="s">
        <v>246</v>
      </c>
      <c r="E207" s="43"/>
      <c r="F207" s="39">
        <v>1</v>
      </c>
      <c r="G207" s="65"/>
      <c r="H207" s="65" t="s">
        <v>23</v>
      </c>
      <c r="I207" s="65"/>
      <c r="J207" s="40" t="s">
        <v>17</v>
      </c>
      <c r="K207" s="40"/>
      <c r="L207" s="53"/>
      <c r="M207" s="54">
        <v>230</v>
      </c>
      <c r="N207" s="39">
        <v>0.5</v>
      </c>
      <c r="O207" s="38">
        <v>0.1</v>
      </c>
      <c r="P207" s="38"/>
      <c r="Q207" s="38"/>
      <c r="R207" s="38" t="s">
        <v>22</v>
      </c>
      <c r="S207" s="38" t="s">
        <v>25</v>
      </c>
      <c r="T207" s="61" t="s">
        <v>468</v>
      </c>
      <c r="U207" s="38" t="s">
        <v>17</v>
      </c>
    </row>
    <row r="208" spans="1:21" ht="126">
      <c r="A208" s="38" t="s">
        <v>197</v>
      </c>
      <c r="B208" s="38" t="s">
        <v>236</v>
      </c>
      <c r="C208" s="43" t="s">
        <v>245</v>
      </c>
      <c r="D208" s="43" t="s">
        <v>246</v>
      </c>
      <c r="E208" s="43"/>
      <c r="F208" s="39">
        <v>1</v>
      </c>
      <c r="G208" s="65"/>
      <c r="H208" s="65" t="s">
        <v>23</v>
      </c>
      <c r="I208" s="65"/>
      <c r="J208" s="40" t="s">
        <v>17</v>
      </c>
      <c r="K208" s="40"/>
      <c r="L208" s="53"/>
      <c r="M208" s="54">
        <v>230</v>
      </c>
      <c r="N208" s="39">
        <v>0.5</v>
      </c>
      <c r="O208" s="38">
        <v>0.1</v>
      </c>
      <c r="P208" s="38"/>
      <c r="Q208" s="38"/>
      <c r="R208" s="38" t="s">
        <v>22</v>
      </c>
      <c r="S208" s="38" t="s">
        <v>25</v>
      </c>
      <c r="T208" s="61" t="s">
        <v>468</v>
      </c>
      <c r="U208" s="38" t="s">
        <v>17</v>
      </c>
    </row>
    <row r="209" spans="1:21" ht="126">
      <c r="A209" s="38" t="s">
        <v>197</v>
      </c>
      <c r="B209" s="38" t="s">
        <v>236</v>
      </c>
      <c r="C209" s="43" t="s">
        <v>245</v>
      </c>
      <c r="D209" s="43" t="s">
        <v>246</v>
      </c>
      <c r="E209" s="43"/>
      <c r="F209" s="39">
        <v>1</v>
      </c>
      <c r="G209" s="65"/>
      <c r="H209" s="65" t="s">
        <v>23</v>
      </c>
      <c r="I209" s="65"/>
      <c r="J209" s="40" t="s">
        <v>17</v>
      </c>
      <c r="K209" s="40"/>
      <c r="L209" s="53"/>
      <c r="M209" s="54">
        <v>230</v>
      </c>
      <c r="N209" s="39">
        <v>0.5</v>
      </c>
      <c r="O209" s="38">
        <v>0.1</v>
      </c>
      <c r="P209" s="38"/>
      <c r="Q209" s="38"/>
      <c r="R209" s="38" t="s">
        <v>22</v>
      </c>
      <c r="S209" s="38" t="s">
        <v>25</v>
      </c>
      <c r="T209" s="61" t="s">
        <v>468</v>
      </c>
      <c r="U209" s="38" t="s">
        <v>17</v>
      </c>
    </row>
    <row r="210" spans="1:21" ht="47.25">
      <c r="A210" s="38" t="s">
        <v>197</v>
      </c>
      <c r="B210" s="38" t="s">
        <v>236</v>
      </c>
      <c r="C210" s="43" t="s">
        <v>247</v>
      </c>
      <c r="D210" s="43" t="s">
        <v>248</v>
      </c>
      <c r="E210" s="43"/>
      <c r="F210" s="39">
        <v>3</v>
      </c>
      <c r="G210" s="65">
        <v>150</v>
      </c>
      <c r="H210" s="65" t="s">
        <v>23</v>
      </c>
      <c r="I210" s="65"/>
      <c r="J210" s="62">
        <f aca="true" t="shared" si="2" ref="J210:J219">G210*F210</f>
        <v>450</v>
      </c>
      <c r="K210" s="62"/>
      <c r="L210" s="53"/>
      <c r="M210" s="54" t="s">
        <v>468</v>
      </c>
      <c r="N210" s="39" t="s">
        <v>468</v>
      </c>
      <c r="O210" s="38" t="s">
        <v>468</v>
      </c>
      <c r="P210" s="38"/>
      <c r="Q210" s="38"/>
      <c r="R210" s="38" t="s">
        <v>21</v>
      </c>
      <c r="S210" s="38" t="s">
        <v>21</v>
      </c>
      <c r="T210" s="61" t="s">
        <v>468</v>
      </c>
      <c r="U210" s="38" t="s">
        <v>17</v>
      </c>
    </row>
    <row r="211" spans="1:21" ht="63">
      <c r="A211" s="38" t="s">
        <v>197</v>
      </c>
      <c r="B211" s="38" t="s">
        <v>236</v>
      </c>
      <c r="C211" s="43" t="s">
        <v>249</v>
      </c>
      <c r="D211" s="43" t="s">
        <v>250</v>
      </c>
      <c r="E211" s="43"/>
      <c r="F211" s="39">
        <v>2</v>
      </c>
      <c r="G211" s="65">
        <v>400</v>
      </c>
      <c r="H211" s="65" t="s">
        <v>23</v>
      </c>
      <c r="I211" s="65"/>
      <c r="J211" s="62">
        <f t="shared" si="2"/>
        <v>800</v>
      </c>
      <c r="K211" s="62"/>
      <c r="L211" s="53"/>
      <c r="M211" s="54" t="s">
        <v>468</v>
      </c>
      <c r="N211" s="39" t="s">
        <v>468</v>
      </c>
      <c r="O211" s="38" t="s">
        <v>468</v>
      </c>
      <c r="P211" s="38"/>
      <c r="Q211" s="38"/>
      <c r="R211" s="38" t="s">
        <v>21</v>
      </c>
      <c r="S211" s="38" t="s">
        <v>21</v>
      </c>
      <c r="T211" s="61" t="s">
        <v>468</v>
      </c>
      <c r="U211" s="38" t="s">
        <v>332</v>
      </c>
    </row>
    <row r="212" spans="1:21" s="68" customFormat="1" ht="31.5">
      <c r="A212" s="38" t="s">
        <v>197</v>
      </c>
      <c r="B212" s="38" t="s">
        <v>236</v>
      </c>
      <c r="C212" s="20" t="s">
        <v>617</v>
      </c>
      <c r="D212" s="20" t="s">
        <v>570</v>
      </c>
      <c r="E212" s="20"/>
      <c r="F212" s="68">
        <v>1</v>
      </c>
      <c r="M212" s="68" t="s">
        <v>468</v>
      </c>
      <c r="N212" s="69" t="s">
        <v>468</v>
      </c>
      <c r="O212" s="68" t="s">
        <v>468</v>
      </c>
      <c r="R212" s="68" t="s">
        <v>21</v>
      </c>
      <c r="S212" s="68" t="s">
        <v>21</v>
      </c>
      <c r="T212" s="70" t="s">
        <v>468</v>
      </c>
      <c r="U212" s="68" t="s">
        <v>568</v>
      </c>
    </row>
    <row r="213" spans="1:21" s="68" customFormat="1" ht="31.5">
      <c r="A213" s="38" t="s">
        <v>197</v>
      </c>
      <c r="B213" s="38" t="s">
        <v>236</v>
      </c>
      <c r="C213" s="20" t="s">
        <v>617</v>
      </c>
      <c r="D213" s="20" t="s">
        <v>570</v>
      </c>
      <c r="E213" s="20"/>
      <c r="F213" s="68">
        <v>1</v>
      </c>
      <c r="M213" s="68" t="s">
        <v>468</v>
      </c>
      <c r="N213" s="69" t="s">
        <v>468</v>
      </c>
      <c r="O213" s="68" t="s">
        <v>468</v>
      </c>
      <c r="R213" s="68" t="s">
        <v>21</v>
      </c>
      <c r="S213" s="68" t="s">
        <v>21</v>
      </c>
      <c r="T213" s="70" t="s">
        <v>468</v>
      </c>
      <c r="U213" s="68" t="s">
        <v>568</v>
      </c>
    </row>
    <row r="214" spans="1:21" ht="15.75">
      <c r="A214" s="35" t="s">
        <v>198</v>
      </c>
      <c r="B214" s="38" t="s">
        <v>206</v>
      </c>
      <c r="C214" s="43" t="s">
        <v>218</v>
      </c>
      <c r="D214" s="43" t="s">
        <v>241</v>
      </c>
      <c r="E214" s="43"/>
      <c r="F214" s="39">
        <v>3</v>
      </c>
      <c r="G214" s="65">
        <v>300</v>
      </c>
      <c r="H214" s="65" t="s">
        <v>16</v>
      </c>
      <c r="I214" s="65" t="s">
        <v>16</v>
      </c>
      <c r="J214" s="74">
        <f t="shared" si="2"/>
        <v>900</v>
      </c>
      <c r="M214" s="35" t="s">
        <v>468</v>
      </c>
      <c r="N214" s="39" t="s">
        <v>468</v>
      </c>
      <c r="O214" s="35" t="s">
        <v>468</v>
      </c>
      <c r="R214" s="38" t="s">
        <v>21</v>
      </c>
      <c r="S214" s="38" t="s">
        <v>21</v>
      </c>
      <c r="T214" s="61" t="s">
        <v>468</v>
      </c>
      <c r="U214" s="35" t="s">
        <v>332</v>
      </c>
    </row>
    <row r="215" spans="1:21" ht="15.75">
      <c r="A215" s="35" t="s">
        <v>199</v>
      </c>
      <c r="B215" s="38" t="s">
        <v>251</v>
      </c>
      <c r="C215" s="43" t="s">
        <v>252</v>
      </c>
      <c r="D215" s="43" t="s">
        <v>241</v>
      </c>
      <c r="E215" s="43"/>
      <c r="F215" s="39">
        <v>1</v>
      </c>
      <c r="G215" s="65">
        <v>300</v>
      </c>
      <c r="H215" s="65" t="s">
        <v>16</v>
      </c>
      <c r="I215" s="65" t="s">
        <v>16</v>
      </c>
      <c r="J215" s="74">
        <f t="shared" si="2"/>
        <v>300</v>
      </c>
      <c r="M215" s="54" t="s">
        <v>468</v>
      </c>
      <c r="N215" s="39" t="s">
        <v>468</v>
      </c>
      <c r="O215" s="35" t="s">
        <v>468</v>
      </c>
      <c r="R215" s="38" t="s">
        <v>21</v>
      </c>
      <c r="S215" s="38" t="s">
        <v>21</v>
      </c>
      <c r="T215" s="61" t="s">
        <v>468</v>
      </c>
      <c r="U215" s="35" t="s">
        <v>332</v>
      </c>
    </row>
    <row r="216" spans="1:21" ht="31.5">
      <c r="A216" s="35" t="s">
        <v>199</v>
      </c>
      <c r="B216" s="38" t="s">
        <v>251</v>
      </c>
      <c r="C216" s="43" t="s">
        <v>673</v>
      </c>
      <c r="D216" s="43" t="s">
        <v>674</v>
      </c>
      <c r="E216" s="43"/>
      <c r="F216" s="39">
        <v>1</v>
      </c>
      <c r="G216" s="65">
        <v>300</v>
      </c>
      <c r="H216" s="65" t="s">
        <v>16</v>
      </c>
      <c r="I216" s="65" t="s">
        <v>16</v>
      </c>
      <c r="J216" s="74"/>
      <c r="M216" s="54" t="s">
        <v>468</v>
      </c>
      <c r="N216" s="39" t="s">
        <v>468</v>
      </c>
      <c r="O216" s="35" t="s">
        <v>468</v>
      </c>
      <c r="R216" s="38" t="s">
        <v>21</v>
      </c>
      <c r="S216" s="38" t="s">
        <v>21</v>
      </c>
      <c r="T216" s="61" t="s">
        <v>468</v>
      </c>
      <c r="U216" s="35" t="s">
        <v>327</v>
      </c>
    </row>
    <row r="217" spans="1:22" ht="15.75">
      <c r="A217" s="35" t="s">
        <v>199</v>
      </c>
      <c r="B217" s="38" t="s">
        <v>251</v>
      </c>
      <c r="C217" s="43" t="s">
        <v>253</v>
      </c>
      <c r="D217" s="43" t="s">
        <v>248</v>
      </c>
      <c r="E217" s="43"/>
      <c r="F217" s="39">
        <v>1</v>
      </c>
      <c r="G217" s="65">
        <v>150</v>
      </c>
      <c r="H217" s="65" t="s">
        <v>23</v>
      </c>
      <c r="I217" s="65"/>
      <c r="J217" s="62">
        <f t="shared" si="2"/>
        <v>150</v>
      </c>
      <c r="K217" s="38"/>
      <c r="L217" s="38"/>
      <c r="M217" s="54" t="s">
        <v>468</v>
      </c>
      <c r="N217" s="39" t="s">
        <v>468</v>
      </c>
      <c r="O217" s="38" t="s">
        <v>468</v>
      </c>
      <c r="P217" s="38"/>
      <c r="Q217" s="38"/>
      <c r="R217" s="38" t="s">
        <v>21</v>
      </c>
      <c r="S217" s="38" t="s">
        <v>21</v>
      </c>
      <c r="T217" s="61" t="s">
        <v>468</v>
      </c>
      <c r="U217" s="38" t="s">
        <v>17</v>
      </c>
      <c r="V217" s="38"/>
    </row>
    <row r="218" spans="1:22" ht="15.75">
      <c r="A218" s="35" t="s">
        <v>200</v>
      </c>
      <c r="B218" s="38" t="s">
        <v>254</v>
      </c>
      <c r="C218" s="43" t="s">
        <v>255</v>
      </c>
      <c r="D218" s="43" t="s">
        <v>256</v>
      </c>
      <c r="E218" s="43"/>
      <c r="F218" s="39">
        <v>1</v>
      </c>
      <c r="G218" s="65">
        <v>20000</v>
      </c>
      <c r="H218" s="65" t="s">
        <v>23</v>
      </c>
      <c r="I218" s="65"/>
      <c r="J218" s="62">
        <f t="shared" si="2"/>
        <v>20000</v>
      </c>
      <c r="K218" s="62"/>
      <c r="L218" s="53"/>
      <c r="M218" s="54">
        <v>230</v>
      </c>
      <c r="N218" s="38">
        <v>1</v>
      </c>
      <c r="O218" s="38">
        <v>1</v>
      </c>
      <c r="P218" s="38"/>
      <c r="Q218" s="38"/>
      <c r="R218" s="38" t="s">
        <v>21</v>
      </c>
      <c r="S218" s="38" t="s">
        <v>21</v>
      </c>
      <c r="T218" s="61" t="s">
        <v>468</v>
      </c>
      <c r="U218" s="38" t="s">
        <v>17</v>
      </c>
      <c r="V218" s="38"/>
    </row>
    <row r="219" spans="1:22" ht="78.75">
      <c r="A219" s="35" t="s">
        <v>200</v>
      </c>
      <c r="B219" s="38" t="s">
        <v>254</v>
      </c>
      <c r="C219" s="43" t="s">
        <v>257</v>
      </c>
      <c r="D219" s="43" t="s">
        <v>258</v>
      </c>
      <c r="E219" s="43"/>
      <c r="F219" s="39">
        <v>1</v>
      </c>
      <c r="G219" s="65">
        <v>5000</v>
      </c>
      <c r="H219" s="65" t="s">
        <v>23</v>
      </c>
      <c r="I219" s="65"/>
      <c r="J219" s="62">
        <f t="shared" si="2"/>
        <v>5000</v>
      </c>
      <c r="K219" s="62"/>
      <c r="L219" s="53"/>
      <c r="M219" s="54">
        <v>230</v>
      </c>
      <c r="N219" s="38">
        <v>0.5</v>
      </c>
      <c r="O219" s="38">
        <v>0.5</v>
      </c>
      <c r="P219" s="38"/>
      <c r="Q219" s="38"/>
      <c r="R219" s="38" t="s">
        <v>21</v>
      </c>
      <c r="S219" s="38" t="s">
        <v>21</v>
      </c>
      <c r="T219" s="61" t="s">
        <v>468</v>
      </c>
      <c r="U219" s="38" t="s">
        <v>17</v>
      </c>
      <c r="V219" s="38"/>
    </row>
    <row r="220" spans="1:22" ht="31.5">
      <c r="A220" s="35" t="s">
        <v>200</v>
      </c>
      <c r="B220" s="38" t="s">
        <v>254</v>
      </c>
      <c r="C220" s="43" t="s">
        <v>259</v>
      </c>
      <c r="D220" s="43" t="s">
        <v>331</v>
      </c>
      <c r="E220" s="43"/>
      <c r="F220" s="39" t="s">
        <v>25</v>
      </c>
      <c r="G220" s="65"/>
      <c r="H220" s="65" t="s">
        <v>16</v>
      </c>
      <c r="I220" s="65" t="s">
        <v>16</v>
      </c>
      <c r="J220" s="40"/>
      <c r="K220" s="40"/>
      <c r="L220" s="53"/>
      <c r="M220" s="54" t="s">
        <v>468</v>
      </c>
      <c r="N220" s="38" t="s">
        <v>468</v>
      </c>
      <c r="O220" s="38" t="s">
        <v>468</v>
      </c>
      <c r="P220" s="38"/>
      <c r="Q220" s="38"/>
      <c r="R220" s="38" t="s">
        <v>21</v>
      </c>
      <c r="S220" s="38" t="s">
        <v>21</v>
      </c>
      <c r="T220" s="61" t="s">
        <v>468</v>
      </c>
      <c r="U220" s="38" t="s">
        <v>17</v>
      </c>
      <c r="V220" s="38"/>
    </row>
    <row r="221" spans="1:22" ht="31.5">
      <c r="A221" s="35" t="s">
        <v>200</v>
      </c>
      <c r="B221" s="38" t="s">
        <v>254</v>
      </c>
      <c r="C221" s="43" t="s">
        <v>466</v>
      </c>
      <c r="D221" s="43" t="s">
        <v>467</v>
      </c>
      <c r="E221" s="43"/>
      <c r="F221" s="39" t="s">
        <v>25</v>
      </c>
      <c r="G221" s="65"/>
      <c r="H221" s="65" t="s">
        <v>23</v>
      </c>
      <c r="I221" s="65"/>
      <c r="J221" s="40"/>
      <c r="K221" s="40"/>
      <c r="L221" s="53"/>
      <c r="M221" s="54">
        <v>230</v>
      </c>
      <c r="N221" s="38">
        <v>1</v>
      </c>
      <c r="O221" s="38">
        <v>0.5</v>
      </c>
      <c r="P221" s="38"/>
      <c r="Q221" s="38"/>
      <c r="R221" s="38" t="s">
        <v>21</v>
      </c>
      <c r="S221" s="38" t="s">
        <v>21</v>
      </c>
      <c r="T221" s="61" t="s">
        <v>468</v>
      </c>
      <c r="U221" s="38" t="s">
        <v>17</v>
      </c>
      <c r="V221" s="38"/>
    </row>
    <row r="222" spans="1:22" ht="15.75">
      <c r="A222" s="35" t="s">
        <v>200</v>
      </c>
      <c r="B222" s="38" t="s">
        <v>254</v>
      </c>
      <c r="C222" s="43" t="s">
        <v>260</v>
      </c>
      <c r="D222" s="43" t="s">
        <v>261</v>
      </c>
      <c r="E222" s="43"/>
      <c r="F222" s="75">
        <v>1</v>
      </c>
      <c r="G222" s="65">
        <v>4000</v>
      </c>
      <c r="H222" s="43" t="s">
        <v>23</v>
      </c>
      <c r="I222" s="43"/>
      <c r="J222" s="62">
        <f>G222*F222</f>
        <v>4000</v>
      </c>
      <c r="K222" s="62"/>
      <c r="L222" s="43"/>
      <c r="M222" s="76" t="s">
        <v>468</v>
      </c>
      <c r="N222" s="43" t="s">
        <v>468</v>
      </c>
      <c r="O222" s="43" t="s">
        <v>468</v>
      </c>
      <c r="P222" s="43"/>
      <c r="Q222" s="43"/>
      <c r="R222" s="43" t="s">
        <v>21</v>
      </c>
      <c r="S222" s="43" t="s">
        <v>21</v>
      </c>
      <c r="T222" s="61">
        <v>60</v>
      </c>
      <c r="U222" s="43" t="s">
        <v>17</v>
      </c>
      <c r="V222" s="38"/>
    </row>
    <row r="223" spans="1:22" ht="31.5">
      <c r="A223" s="35" t="s">
        <v>200</v>
      </c>
      <c r="B223" s="38" t="s">
        <v>254</v>
      </c>
      <c r="C223" s="43" t="s">
        <v>550</v>
      </c>
      <c r="D223" s="43" t="s">
        <v>266</v>
      </c>
      <c r="E223" s="43"/>
      <c r="F223" s="75" t="s">
        <v>25</v>
      </c>
      <c r="G223" s="65"/>
      <c r="H223" s="43" t="s">
        <v>16</v>
      </c>
      <c r="I223" s="43" t="s">
        <v>16</v>
      </c>
      <c r="J223" s="77"/>
      <c r="K223" s="77"/>
      <c r="L223" s="43"/>
      <c r="M223" s="76" t="s">
        <v>468</v>
      </c>
      <c r="N223" s="43" t="s">
        <v>468</v>
      </c>
      <c r="O223" s="43" t="s">
        <v>468</v>
      </c>
      <c r="P223" s="43"/>
      <c r="Q223" s="43"/>
      <c r="R223" s="43" t="s">
        <v>21</v>
      </c>
      <c r="S223" s="43" t="s">
        <v>21</v>
      </c>
      <c r="T223" s="61" t="s">
        <v>468</v>
      </c>
      <c r="U223" s="43" t="s">
        <v>330</v>
      </c>
      <c r="V223" s="38"/>
    </row>
    <row r="224" spans="1:22" ht="15.75">
      <c r="A224" s="35" t="s">
        <v>200</v>
      </c>
      <c r="B224" s="38" t="s">
        <v>254</v>
      </c>
      <c r="C224" s="43" t="s">
        <v>262</v>
      </c>
      <c r="D224" s="43"/>
      <c r="E224" s="43"/>
      <c r="F224" s="39">
        <v>1</v>
      </c>
      <c r="G224" s="65">
        <v>100</v>
      </c>
      <c r="H224" s="65" t="s">
        <v>23</v>
      </c>
      <c r="I224" s="65"/>
      <c r="J224" s="62">
        <f>G224*F224</f>
        <v>100</v>
      </c>
      <c r="K224" s="62"/>
      <c r="L224" s="53"/>
      <c r="M224" s="54" t="s">
        <v>468</v>
      </c>
      <c r="N224" s="38" t="s">
        <v>468</v>
      </c>
      <c r="O224" s="38" t="s">
        <v>468</v>
      </c>
      <c r="P224" s="38"/>
      <c r="Q224" s="38"/>
      <c r="R224" s="38" t="s">
        <v>21</v>
      </c>
      <c r="S224" s="38" t="s">
        <v>21</v>
      </c>
      <c r="T224" s="61">
        <v>500</v>
      </c>
      <c r="U224" s="38" t="s">
        <v>17</v>
      </c>
      <c r="V224" s="38"/>
    </row>
    <row r="225" spans="1:22" ht="15.75">
      <c r="A225" s="35" t="s">
        <v>200</v>
      </c>
      <c r="B225" s="38" t="s">
        <v>254</v>
      </c>
      <c r="C225" s="43" t="s">
        <v>263</v>
      </c>
      <c r="D225" s="43"/>
      <c r="E225" s="43"/>
      <c r="F225" s="39">
        <v>1</v>
      </c>
      <c r="G225" s="65">
        <v>500</v>
      </c>
      <c r="H225" s="65" t="s">
        <v>23</v>
      </c>
      <c r="I225" s="65"/>
      <c r="J225" s="62">
        <f>G225*F225</f>
        <v>500</v>
      </c>
      <c r="K225" s="62"/>
      <c r="L225" s="53"/>
      <c r="M225" s="54" t="s">
        <v>468</v>
      </c>
      <c r="N225" s="38" t="s">
        <v>468</v>
      </c>
      <c r="O225" s="38" t="s">
        <v>468</v>
      </c>
      <c r="P225" s="38"/>
      <c r="Q225" s="38"/>
      <c r="R225" s="38" t="s">
        <v>21</v>
      </c>
      <c r="S225" s="38" t="s">
        <v>21</v>
      </c>
      <c r="T225" s="61">
        <v>500</v>
      </c>
      <c r="U225" s="38" t="s">
        <v>17</v>
      </c>
      <c r="V225" s="38"/>
    </row>
    <row r="226" spans="1:22" ht="15.75">
      <c r="A226" s="35" t="s">
        <v>200</v>
      </c>
      <c r="B226" s="38" t="s">
        <v>254</v>
      </c>
      <c r="C226" s="43" t="s">
        <v>264</v>
      </c>
      <c r="D226" s="43"/>
      <c r="E226" s="43"/>
      <c r="F226" s="39">
        <v>1</v>
      </c>
      <c r="G226" s="65">
        <v>1000</v>
      </c>
      <c r="H226" s="65" t="s">
        <v>23</v>
      </c>
      <c r="I226" s="65"/>
      <c r="J226" s="62">
        <f>G226*F226</f>
        <v>1000</v>
      </c>
      <c r="K226" s="62"/>
      <c r="L226" s="53"/>
      <c r="M226" s="54" t="s">
        <v>468</v>
      </c>
      <c r="N226" s="38" t="s">
        <v>468</v>
      </c>
      <c r="O226" s="38" t="s">
        <v>468</v>
      </c>
      <c r="P226" s="38"/>
      <c r="Q226" s="38"/>
      <c r="R226" s="38" t="s">
        <v>21</v>
      </c>
      <c r="S226" s="38" t="s">
        <v>21</v>
      </c>
      <c r="T226" s="61">
        <v>100</v>
      </c>
      <c r="U226" s="38" t="s">
        <v>17</v>
      </c>
      <c r="V226" s="38"/>
    </row>
    <row r="227" spans="1:22" ht="31.5">
      <c r="A227" s="35" t="s">
        <v>200</v>
      </c>
      <c r="B227" s="38" t="s">
        <v>254</v>
      </c>
      <c r="C227" s="43" t="s">
        <v>265</v>
      </c>
      <c r="D227" s="43"/>
      <c r="E227" s="43"/>
      <c r="F227" s="39">
        <v>1</v>
      </c>
      <c r="G227" s="65"/>
      <c r="H227" s="65" t="s">
        <v>23</v>
      </c>
      <c r="I227" s="65"/>
      <c r="J227" s="62" t="s">
        <v>17</v>
      </c>
      <c r="K227" s="62"/>
      <c r="L227" s="53"/>
      <c r="M227" s="54" t="s">
        <v>468</v>
      </c>
      <c r="N227" s="38" t="s">
        <v>468</v>
      </c>
      <c r="O227" s="38" t="s">
        <v>468</v>
      </c>
      <c r="P227" s="38"/>
      <c r="Q227" s="38"/>
      <c r="R227" s="38" t="s">
        <v>21</v>
      </c>
      <c r="S227" s="38" t="s">
        <v>21</v>
      </c>
      <c r="T227" s="64" t="s">
        <v>25</v>
      </c>
      <c r="U227" s="38" t="s">
        <v>17</v>
      </c>
      <c r="V227" s="38"/>
    </row>
    <row r="228" spans="1:22" ht="31.5">
      <c r="A228" s="35" t="s">
        <v>200</v>
      </c>
      <c r="B228" s="38" t="s">
        <v>254</v>
      </c>
      <c r="C228" s="43" t="s">
        <v>499</v>
      </c>
      <c r="D228" s="43"/>
      <c r="E228" s="43"/>
      <c r="F228" s="39">
        <v>1</v>
      </c>
      <c r="G228" s="65"/>
      <c r="H228" s="65" t="s">
        <v>23</v>
      </c>
      <c r="I228" s="65"/>
      <c r="J228" s="62" t="s">
        <v>17</v>
      </c>
      <c r="K228" s="62"/>
      <c r="L228" s="53"/>
      <c r="M228" s="54" t="s">
        <v>468</v>
      </c>
      <c r="N228" s="38" t="s">
        <v>468</v>
      </c>
      <c r="O228" s="38" t="s">
        <v>468</v>
      </c>
      <c r="P228" s="38"/>
      <c r="Q228" s="38"/>
      <c r="R228" s="38" t="s">
        <v>21</v>
      </c>
      <c r="S228" s="38" t="s">
        <v>21</v>
      </c>
      <c r="T228" s="61">
        <v>32600</v>
      </c>
      <c r="U228" s="38" t="s">
        <v>17</v>
      </c>
      <c r="V228" s="38"/>
    </row>
    <row r="229" spans="1:22" ht="15.75">
      <c r="A229" s="35" t="s">
        <v>200</v>
      </c>
      <c r="B229" s="38" t="s">
        <v>254</v>
      </c>
      <c r="C229" s="43" t="s">
        <v>551</v>
      </c>
      <c r="D229" s="43"/>
      <c r="E229" s="43"/>
      <c r="F229" s="39">
        <v>1</v>
      </c>
      <c r="G229" s="65"/>
      <c r="H229" s="45" t="s">
        <v>16</v>
      </c>
      <c r="I229" s="65"/>
      <c r="J229" s="62"/>
      <c r="K229" s="62"/>
      <c r="L229" s="53"/>
      <c r="M229" s="54" t="s">
        <v>468</v>
      </c>
      <c r="N229" s="38" t="s">
        <v>468</v>
      </c>
      <c r="O229" s="38" t="s">
        <v>468</v>
      </c>
      <c r="P229" s="38"/>
      <c r="Q229" s="38"/>
      <c r="R229" s="38" t="s">
        <v>21</v>
      </c>
      <c r="S229" s="38" t="s">
        <v>21</v>
      </c>
      <c r="T229" s="61">
        <v>14000</v>
      </c>
      <c r="U229" s="38" t="s">
        <v>17</v>
      </c>
      <c r="V229" s="38"/>
    </row>
    <row r="230" spans="1:21" s="68" customFormat="1" ht="31.5">
      <c r="A230" s="35" t="s">
        <v>200</v>
      </c>
      <c r="B230" s="38" t="s">
        <v>254</v>
      </c>
      <c r="C230" s="20" t="s">
        <v>617</v>
      </c>
      <c r="D230" s="20" t="s">
        <v>579</v>
      </c>
      <c r="E230" s="20"/>
      <c r="F230" s="68">
        <v>1</v>
      </c>
      <c r="M230" s="68" t="s">
        <v>468</v>
      </c>
      <c r="N230" s="69" t="s">
        <v>468</v>
      </c>
      <c r="O230" s="68" t="s">
        <v>468</v>
      </c>
      <c r="R230" s="68" t="s">
        <v>21</v>
      </c>
      <c r="S230" s="68" t="s">
        <v>21</v>
      </c>
      <c r="T230" s="70" t="s">
        <v>468</v>
      </c>
      <c r="U230" s="68" t="s">
        <v>568</v>
      </c>
    </row>
    <row r="231" spans="1:21" ht="15.75">
      <c r="A231" s="35" t="s">
        <v>201</v>
      </c>
      <c r="B231" s="14" t="s">
        <v>722</v>
      </c>
      <c r="C231" s="43" t="s">
        <v>267</v>
      </c>
      <c r="D231" s="43"/>
      <c r="E231" s="43"/>
      <c r="F231" s="37">
        <v>3</v>
      </c>
      <c r="G231" s="52">
        <v>400</v>
      </c>
      <c r="H231" s="52" t="s">
        <v>23</v>
      </c>
      <c r="I231" s="52"/>
      <c r="J231" s="62">
        <f>G231*F231</f>
        <v>1200</v>
      </c>
      <c r="K231" s="62"/>
      <c r="L231" s="53"/>
      <c r="M231" s="54" t="s">
        <v>468</v>
      </c>
      <c r="N231" s="36" t="s">
        <v>468</v>
      </c>
      <c r="O231" s="38" t="s">
        <v>468</v>
      </c>
      <c r="P231" s="38"/>
      <c r="Q231" s="38"/>
      <c r="R231" s="38" t="s">
        <v>21</v>
      </c>
      <c r="S231" s="38" t="s">
        <v>21</v>
      </c>
      <c r="T231" s="61">
        <v>300</v>
      </c>
      <c r="U231" s="38" t="s">
        <v>17</v>
      </c>
    </row>
    <row r="232" spans="1:21" ht="31.5">
      <c r="A232" s="35" t="s">
        <v>201</v>
      </c>
      <c r="B232" s="14" t="s">
        <v>722</v>
      </c>
      <c r="C232" s="43" t="s">
        <v>268</v>
      </c>
      <c r="D232" s="43" t="s">
        <v>269</v>
      </c>
      <c r="E232" s="43"/>
      <c r="F232" s="37">
        <v>1</v>
      </c>
      <c r="G232" s="52">
        <v>500</v>
      </c>
      <c r="H232" s="52" t="s">
        <v>23</v>
      </c>
      <c r="I232" s="52"/>
      <c r="J232" s="62">
        <f>G232*F232</f>
        <v>500</v>
      </c>
      <c r="K232" s="62"/>
      <c r="L232" s="53"/>
      <c r="M232" s="54">
        <v>230</v>
      </c>
      <c r="N232" s="36">
        <v>1</v>
      </c>
      <c r="O232" s="38">
        <v>0.5</v>
      </c>
      <c r="P232" s="38"/>
      <c r="Q232" s="38"/>
      <c r="R232" s="38" t="s">
        <v>21</v>
      </c>
      <c r="S232" s="38" t="s">
        <v>21</v>
      </c>
      <c r="T232" s="61">
        <v>500</v>
      </c>
      <c r="U232" s="38" t="s">
        <v>17</v>
      </c>
    </row>
    <row r="233" spans="1:21" ht="31.5">
      <c r="A233" s="35" t="s">
        <v>201</v>
      </c>
      <c r="B233" s="14" t="s">
        <v>722</v>
      </c>
      <c r="C233" s="43" t="s">
        <v>270</v>
      </c>
      <c r="D233" s="43"/>
      <c r="E233" s="43"/>
      <c r="F233" s="37">
        <v>1</v>
      </c>
      <c r="G233" s="52">
        <v>700</v>
      </c>
      <c r="H233" s="52" t="s">
        <v>23</v>
      </c>
      <c r="I233" s="52"/>
      <c r="J233" s="62">
        <f>G233*F233</f>
        <v>700</v>
      </c>
      <c r="K233" s="62"/>
      <c r="L233" s="53"/>
      <c r="M233" s="54">
        <v>400</v>
      </c>
      <c r="N233" s="36">
        <v>1.1</v>
      </c>
      <c r="O233" s="38">
        <v>0.5</v>
      </c>
      <c r="P233" s="38"/>
      <c r="Q233" s="38"/>
      <c r="R233" s="38" t="s">
        <v>21</v>
      </c>
      <c r="S233" s="38" t="s">
        <v>21</v>
      </c>
      <c r="T233" s="61">
        <v>500</v>
      </c>
      <c r="U233" s="38" t="s">
        <v>17</v>
      </c>
    </row>
    <row r="234" spans="1:21" ht="15.75">
      <c r="A234" s="35" t="s">
        <v>201</v>
      </c>
      <c r="B234" s="14" t="s">
        <v>722</v>
      </c>
      <c r="C234" s="43" t="s">
        <v>271</v>
      </c>
      <c r="D234" s="43" t="s">
        <v>272</v>
      </c>
      <c r="E234" s="43"/>
      <c r="F234" s="51" t="s">
        <v>25</v>
      </c>
      <c r="G234" s="52"/>
      <c r="H234" s="52" t="s">
        <v>23</v>
      </c>
      <c r="I234" s="52"/>
      <c r="J234" s="40" t="s">
        <v>17</v>
      </c>
      <c r="K234" s="40"/>
      <c r="L234" s="53"/>
      <c r="M234" s="54">
        <v>400</v>
      </c>
      <c r="N234" s="36">
        <v>3</v>
      </c>
      <c r="O234" s="38">
        <v>1.5</v>
      </c>
      <c r="P234" s="38"/>
      <c r="Q234" s="38"/>
      <c r="R234" s="38" t="s">
        <v>21</v>
      </c>
      <c r="S234" s="38" t="s">
        <v>21</v>
      </c>
      <c r="T234" s="61">
        <v>1000</v>
      </c>
      <c r="U234" s="38" t="s">
        <v>17</v>
      </c>
    </row>
    <row r="235" spans="1:21" ht="47.25">
      <c r="A235" s="35" t="s">
        <v>201</v>
      </c>
      <c r="B235" s="14" t="s">
        <v>722</v>
      </c>
      <c r="C235" s="8" t="s">
        <v>602</v>
      </c>
      <c r="D235" s="8" t="s">
        <v>603</v>
      </c>
      <c r="F235" s="35">
        <v>1</v>
      </c>
      <c r="H235" s="45" t="s">
        <v>16</v>
      </c>
      <c r="I235" s="45" t="s">
        <v>16</v>
      </c>
      <c r="M235" s="46">
        <v>400</v>
      </c>
      <c r="N235" s="47">
        <v>15</v>
      </c>
      <c r="O235" s="47">
        <v>2</v>
      </c>
      <c r="R235" s="35" t="s">
        <v>21</v>
      </c>
      <c r="S235" s="35" t="s">
        <v>21</v>
      </c>
      <c r="T235" s="48" t="s">
        <v>468</v>
      </c>
      <c r="U235" s="35" t="s">
        <v>568</v>
      </c>
    </row>
    <row r="236" spans="1:21" s="38" customFormat="1" ht="15.75">
      <c r="A236" s="35" t="s">
        <v>201</v>
      </c>
      <c r="B236" s="14" t="s">
        <v>722</v>
      </c>
      <c r="C236" s="43" t="s">
        <v>666</v>
      </c>
      <c r="D236" s="43" t="s">
        <v>668</v>
      </c>
      <c r="E236" s="43"/>
      <c r="F236" s="39">
        <v>1</v>
      </c>
      <c r="G236" s="65"/>
      <c r="H236" s="65" t="s">
        <v>16</v>
      </c>
      <c r="I236" s="65" t="s">
        <v>16</v>
      </c>
      <c r="J236" s="62"/>
      <c r="K236" s="62"/>
      <c r="L236" s="53"/>
      <c r="M236" s="46" t="s">
        <v>468</v>
      </c>
      <c r="N236" s="35" t="s">
        <v>468</v>
      </c>
      <c r="O236" s="35" t="s">
        <v>468</v>
      </c>
      <c r="P236" s="35"/>
      <c r="Q236" s="35"/>
      <c r="R236" s="35" t="s">
        <v>21</v>
      </c>
      <c r="S236" s="35" t="s">
        <v>21</v>
      </c>
      <c r="T236" s="61" t="s">
        <v>468</v>
      </c>
      <c r="U236" s="35" t="s">
        <v>330</v>
      </c>
    </row>
    <row r="237" spans="1:21" ht="15.75">
      <c r="A237" s="35" t="s">
        <v>201</v>
      </c>
      <c r="B237" s="14" t="s">
        <v>722</v>
      </c>
      <c r="C237" s="8" t="s">
        <v>471</v>
      </c>
      <c r="D237" s="8" t="s">
        <v>544</v>
      </c>
      <c r="F237" s="35">
        <v>1</v>
      </c>
      <c r="H237" s="45" t="s">
        <v>16</v>
      </c>
      <c r="I237" s="45" t="s">
        <v>16</v>
      </c>
      <c r="M237" s="46" t="s">
        <v>468</v>
      </c>
      <c r="N237" s="35" t="s">
        <v>468</v>
      </c>
      <c r="O237" s="35" t="s">
        <v>468</v>
      </c>
      <c r="R237" s="35" t="s">
        <v>21</v>
      </c>
      <c r="S237" s="35" t="s">
        <v>21</v>
      </c>
      <c r="T237" s="61" t="s">
        <v>468</v>
      </c>
      <c r="U237" s="35" t="s">
        <v>330</v>
      </c>
    </row>
    <row r="238" spans="1:22" ht="15.75">
      <c r="A238" s="35" t="s">
        <v>273</v>
      </c>
      <c r="B238" s="35" t="s">
        <v>274</v>
      </c>
      <c r="C238" s="43" t="s">
        <v>639</v>
      </c>
      <c r="D238" s="43" t="s">
        <v>675</v>
      </c>
      <c r="E238" s="43"/>
      <c r="F238" s="37">
        <v>1</v>
      </c>
      <c r="G238" s="52"/>
      <c r="H238" s="52" t="s">
        <v>16</v>
      </c>
      <c r="I238" s="52" t="s">
        <v>16</v>
      </c>
      <c r="J238" s="40"/>
      <c r="K238" s="40"/>
      <c r="L238" s="53"/>
      <c r="M238" s="54" t="s">
        <v>468</v>
      </c>
      <c r="N238" s="36" t="s">
        <v>468</v>
      </c>
      <c r="O238" s="38" t="s">
        <v>468</v>
      </c>
      <c r="P238" s="38"/>
      <c r="Q238" s="38"/>
      <c r="R238" s="38" t="s">
        <v>21</v>
      </c>
      <c r="S238" s="38" t="s">
        <v>21</v>
      </c>
      <c r="T238" s="61" t="s">
        <v>468</v>
      </c>
      <c r="U238" s="38" t="s">
        <v>326</v>
      </c>
      <c r="V238" s="38"/>
    </row>
    <row r="239" spans="1:22" ht="15.75">
      <c r="A239" s="35" t="s">
        <v>273</v>
      </c>
      <c r="B239" s="35" t="s">
        <v>274</v>
      </c>
      <c r="C239" s="43" t="s">
        <v>26</v>
      </c>
      <c r="D239" s="43"/>
      <c r="E239" s="43"/>
      <c r="F239" s="37">
        <v>1</v>
      </c>
      <c r="G239" s="52"/>
      <c r="H239" s="52" t="s">
        <v>16</v>
      </c>
      <c r="I239" s="52" t="s">
        <v>16</v>
      </c>
      <c r="J239" s="40"/>
      <c r="K239" s="40"/>
      <c r="L239" s="53"/>
      <c r="M239" s="54" t="s">
        <v>468</v>
      </c>
      <c r="N239" s="36" t="s">
        <v>468</v>
      </c>
      <c r="O239" s="38" t="s">
        <v>468</v>
      </c>
      <c r="P239" s="38"/>
      <c r="Q239" s="38"/>
      <c r="R239" s="38" t="s">
        <v>21</v>
      </c>
      <c r="S239" s="38" t="s">
        <v>21</v>
      </c>
      <c r="T239" s="61" t="s">
        <v>468</v>
      </c>
      <c r="U239" s="38" t="s">
        <v>327</v>
      </c>
      <c r="V239" s="38"/>
    </row>
    <row r="240" spans="1:22" ht="47.25">
      <c r="A240" s="35" t="s">
        <v>273</v>
      </c>
      <c r="B240" s="35" t="s">
        <v>274</v>
      </c>
      <c r="C240" s="43" t="s">
        <v>284</v>
      </c>
      <c r="D240" s="43" t="s">
        <v>294</v>
      </c>
      <c r="E240" s="43"/>
      <c r="F240" s="37">
        <v>1</v>
      </c>
      <c r="G240" s="52">
        <v>24000</v>
      </c>
      <c r="H240" s="52" t="s">
        <v>23</v>
      </c>
      <c r="I240" s="52"/>
      <c r="J240" s="62">
        <f>G240*F240</f>
        <v>24000</v>
      </c>
      <c r="K240" s="62" t="s">
        <v>285</v>
      </c>
      <c r="L240" s="53"/>
      <c r="M240" s="54">
        <v>400</v>
      </c>
      <c r="N240" s="36">
        <v>12</v>
      </c>
      <c r="O240" s="38">
        <v>6</v>
      </c>
      <c r="P240" s="38"/>
      <c r="Q240" s="38"/>
      <c r="R240" s="38" t="s">
        <v>21</v>
      </c>
      <c r="S240" s="38" t="s">
        <v>21</v>
      </c>
      <c r="T240" s="61">
        <v>4000</v>
      </c>
      <c r="U240" s="38" t="s">
        <v>17</v>
      </c>
      <c r="V240" s="38"/>
    </row>
    <row r="241" spans="1:22" ht="15.75">
      <c r="A241" s="35" t="s">
        <v>273</v>
      </c>
      <c r="B241" s="35" t="s">
        <v>274</v>
      </c>
      <c r="C241" s="43" t="s">
        <v>286</v>
      </c>
      <c r="D241" s="43" t="s">
        <v>287</v>
      </c>
      <c r="E241" s="43"/>
      <c r="F241" s="37">
        <v>1</v>
      </c>
      <c r="G241" s="52">
        <v>550000</v>
      </c>
      <c r="H241" s="52" t="s">
        <v>23</v>
      </c>
      <c r="I241" s="52"/>
      <c r="J241" s="62">
        <f>G241*F241</f>
        <v>550000</v>
      </c>
      <c r="K241" s="62"/>
      <c r="L241" s="53"/>
      <c r="M241" s="54">
        <v>400</v>
      </c>
      <c r="N241" s="36">
        <v>10</v>
      </c>
      <c r="O241" s="38">
        <v>5</v>
      </c>
      <c r="P241" s="38"/>
      <c r="Q241" s="38"/>
      <c r="R241" s="38" t="s">
        <v>21</v>
      </c>
      <c r="S241" s="38" t="s">
        <v>21</v>
      </c>
      <c r="T241" s="61">
        <v>3000</v>
      </c>
      <c r="U241" s="38" t="s">
        <v>17</v>
      </c>
      <c r="V241" s="38"/>
    </row>
    <row r="242" spans="1:22" ht="31.5">
      <c r="A242" s="35" t="s">
        <v>273</v>
      </c>
      <c r="B242" s="35" t="s">
        <v>274</v>
      </c>
      <c r="C242" s="43" t="s">
        <v>737</v>
      </c>
      <c r="D242" s="43" t="s">
        <v>736</v>
      </c>
      <c r="E242" s="43"/>
      <c r="F242" s="37">
        <v>1</v>
      </c>
      <c r="G242" s="52"/>
      <c r="H242" s="52"/>
      <c r="I242" s="52"/>
      <c r="J242" s="62"/>
      <c r="K242" s="62"/>
      <c r="L242" s="53"/>
      <c r="M242" s="54"/>
      <c r="N242" s="36"/>
      <c r="O242" s="38"/>
      <c r="P242" s="38"/>
      <c r="Q242" s="38"/>
      <c r="R242" s="38"/>
      <c r="S242" s="38"/>
      <c r="T242" s="61"/>
      <c r="U242" s="38" t="s">
        <v>327</v>
      </c>
      <c r="V242" s="38"/>
    </row>
    <row r="243" spans="1:22" ht="31.5">
      <c r="A243" s="35" t="s">
        <v>273</v>
      </c>
      <c r="B243" s="35" t="s">
        <v>274</v>
      </c>
      <c r="C243" s="43" t="s">
        <v>288</v>
      </c>
      <c r="D243" s="43" t="s">
        <v>294</v>
      </c>
      <c r="E243" s="43"/>
      <c r="F243" s="37">
        <v>1</v>
      </c>
      <c r="G243" s="52" t="s">
        <v>289</v>
      </c>
      <c r="H243" s="52" t="s">
        <v>23</v>
      </c>
      <c r="I243" s="52"/>
      <c r="J243" s="62" t="s">
        <v>17</v>
      </c>
      <c r="K243" s="62"/>
      <c r="L243" s="53"/>
      <c r="M243" s="54">
        <v>400</v>
      </c>
      <c r="N243" s="36">
        <v>10</v>
      </c>
      <c r="O243" s="38">
        <v>5</v>
      </c>
      <c r="P243" s="38"/>
      <c r="Q243" s="38"/>
      <c r="R243" s="38" t="s">
        <v>21</v>
      </c>
      <c r="S243" s="38" t="s">
        <v>21</v>
      </c>
      <c r="T243" s="61">
        <v>3000</v>
      </c>
      <c r="U243" s="38" t="s">
        <v>17</v>
      </c>
      <c r="V243" s="38"/>
    </row>
    <row r="244" spans="1:22" ht="47.25">
      <c r="A244" s="35" t="s">
        <v>273</v>
      </c>
      <c r="B244" s="35" t="s">
        <v>274</v>
      </c>
      <c r="C244" s="43" t="s">
        <v>290</v>
      </c>
      <c r="D244" s="43" t="s">
        <v>291</v>
      </c>
      <c r="E244" s="43"/>
      <c r="F244" s="37">
        <v>1</v>
      </c>
      <c r="G244" s="52" t="s">
        <v>289</v>
      </c>
      <c r="H244" s="52" t="s">
        <v>23</v>
      </c>
      <c r="I244" s="52"/>
      <c r="J244" s="62" t="s">
        <v>17</v>
      </c>
      <c r="K244" s="62"/>
      <c r="L244" s="53"/>
      <c r="M244" s="54">
        <v>400</v>
      </c>
      <c r="N244" s="36">
        <v>5</v>
      </c>
      <c r="O244" s="38">
        <v>3</v>
      </c>
      <c r="P244" s="38"/>
      <c r="Q244" s="38"/>
      <c r="R244" s="38" t="s">
        <v>21</v>
      </c>
      <c r="S244" s="38" t="s">
        <v>21</v>
      </c>
      <c r="T244" s="61">
        <v>2000</v>
      </c>
      <c r="U244" s="38" t="s">
        <v>17</v>
      </c>
      <c r="V244" s="38"/>
    </row>
    <row r="245" spans="1:22" ht="31.5">
      <c r="A245" s="35" t="s">
        <v>273</v>
      </c>
      <c r="B245" s="35" t="s">
        <v>274</v>
      </c>
      <c r="C245" s="43" t="s">
        <v>737</v>
      </c>
      <c r="D245" s="43" t="s">
        <v>738</v>
      </c>
      <c r="E245" s="43"/>
      <c r="F245" s="37">
        <v>1</v>
      </c>
      <c r="G245" s="52"/>
      <c r="H245" s="52"/>
      <c r="I245" s="52"/>
      <c r="J245" s="62"/>
      <c r="K245" s="62"/>
      <c r="L245" s="53"/>
      <c r="M245" s="54"/>
      <c r="N245" s="36"/>
      <c r="O245" s="38"/>
      <c r="P245" s="38"/>
      <c r="Q245" s="38"/>
      <c r="R245" s="38"/>
      <c r="S245" s="38"/>
      <c r="T245" s="61"/>
      <c r="U245" s="38" t="s">
        <v>327</v>
      </c>
      <c r="V245" s="38"/>
    </row>
    <row r="246" spans="1:22" ht="47.25">
      <c r="A246" s="35" t="s">
        <v>273</v>
      </c>
      <c r="B246" s="35" t="s">
        <v>274</v>
      </c>
      <c r="C246" s="43" t="s">
        <v>292</v>
      </c>
      <c r="D246" s="43"/>
      <c r="E246" s="43"/>
      <c r="F246" s="37">
        <v>1</v>
      </c>
      <c r="G246" s="52">
        <v>1000</v>
      </c>
      <c r="H246" s="52" t="s">
        <v>23</v>
      </c>
      <c r="I246" s="52"/>
      <c r="J246" s="62">
        <f>G246*F246</f>
        <v>1000</v>
      </c>
      <c r="K246" s="62"/>
      <c r="L246" s="53"/>
      <c r="M246" s="54" t="s">
        <v>468</v>
      </c>
      <c r="N246" s="36" t="s">
        <v>468</v>
      </c>
      <c r="O246" s="38" t="s">
        <v>468</v>
      </c>
      <c r="P246" s="38"/>
      <c r="Q246" s="38"/>
      <c r="R246" s="38" t="s">
        <v>21</v>
      </c>
      <c r="S246" s="38" t="s">
        <v>21</v>
      </c>
      <c r="T246" s="61">
        <v>500</v>
      </c>
      <c r="U246" s="38" t="s">
        <v>17</v>
      </c>
      <c r="V246" s="38"/>
    </row>
    <row r="247" spans="1:22" ht="15.75">
      <c r="A247" s="35" t="s">
        <v>273</v>
      </c>
      <c r="B247" s="35" t="s">
        <v>274</v>
      </c>
      <c r="C247" s="43" t="s">
        <v>293</v>
      </c>
      <c r="D247" s="43"/>
      <c r="E247" s="43"/>
      <c r="F247" s="37">
        <v>3</v>
      </c>
      <c r="G247" s="52">
        <v>500</v>
      </c>
      <c r="H247" s="52" t="s">
        <v>23</v>
      </c>
      <c r="I247" s="52"/>
      <c r="J247" s="62">
        <f>F247*G247</f>
        <v>1500</v>
      </c>
      <c r="K247" s="62"/>
      <c r="L247" s="53"/>
      <c r="M247" s="54" t="s">
        <v>468</v>
      </c>
      <c r="N247" s="36" t="s">
        <v>468</v>
      </c>
      <c r="O247" s="38" t="s">
        <v>468</v>
      </c>
      <c r="P247" s="38"/>
      <c r="Q247" s="38"/>
      <c r="R247" s="38" t="s">
        <v>21</v>
      </c>
      <c r="S247" s="38" t="s">
        <v>21</v>
      </c>
      <c r="T247" s="61">
        <v>300</v>
      </c>
      <c r="U247" s="38" t="s">
        <v>17</v>
      </c>
      <c r="V247" s="38"/>
    </row>
    <row r="248" spans="1:21" ht="47.25">
      <c r="A248" s="35" t="s">
        <v>273</v>
      </c>
      <c r="B248" s="35" t="s">
        <v>274</v>
      </c>
      <c r="C248" s="8" t="s">
        <v>602</v>
      </c>
      <c r="D248" s="8" t="s">
        <v>603</v>
      </c>
      <c r="F248" s="35">
        <v>1</v>
      </c>
      <c r="H248" s="45" t="s">
        <v>16</v>
      </c>
      <c r="I248" s="45" t="s">
        <v>16</v>
      </c>
      <c r="M248" s="46">
        <v>400</v>
      </c>
      <c r="N248" s="47">
        <v>15</v>
      </c>
      <c r="O248" s="47">
        <v>2</v>
      </c>
      <c r="R248" s="35" t="s">
        <v>21</v>
      </c>
      <c r="S248" s="35" t="s">
        <v>21</v>
      </c>
      <c r="T248" s="48" t="s">
        <v>468</v>
      </c>
      <c r="U248" s="35" t="s">
        <v>568</v>
      </c>
    </row>
    <row r="249" spans="1:22" ht="15.75">
      <c r="A249" s="35" t="s">
        <v>273</v>
      </c>
      <c r="B249" s="35" t="s">
        <v>274</v>
      </c>
      <c r="C249" s="43" t="s">
        <v>33</v>
      </c>
      <c r="D249" s="43"/>
      <c r="E249" s="43"/>
      <c r="F249" s="37">
        <v>1</v>
      </c>
      <c r="G249" s="52">
        <v>451</v>
      </c>
      <c r="H249" s="52" t="s">
        <v>23</v>
      </c>
      <c r="I249" s="52"/>
      <c r="J249" s="62">
        <f>G249*F249</f>
        <v>451</v>
      </c>
      <c r="K249" s="62"/>
      <c r="L249" s="53"/>
      <c r="M249" s="54">
        <v>230</v>
      </c>
      <c r="N249" s="36">
        <v>0.1</v>
      </c>
      <c r="O249" s="38">
        <v>0.1</v>
      </c>
      <c r="P249" s="38"/>
      <c r="Q249" s="38"/>
      <c r="R249" s="38" t="s">
        <v>21</v>
      </c>
      <c r="S249" s="38" t="s">
        <v>21</v>
      </c>
      <c r="T249" s="61" t="s">
        <v>468</v>
      </c>
      <c r="U249" s="38" t="s">
        <v>17</v>
      </c>
      <c r="V249" s="38"/>
    </row>
    <row r="250" spans="1:21" ht="15.75">
      <c r="A250" s="35" t="s">
        <v>273</v>
      </c>
      <c r="B250" s="35" t="s">
        <v>274</v>
      </c>
      <c r="C250" s="8" t="s">
        <v>471</v>
      </c>
      <c r="D250" s="8" t="s">
        <v>544</v>
      </c>
      <c r="F250" s="35">
        <v>1</v>
      </c>
      <c r="H250" s="45" t="s">
        <v>16</v>
      </c>
      <c r="I250" s="45"/>
      <c r="M250" s="46" t="s">
        <v>468</v>
      </c>
      <c r="N250" s="35" t="s">
        <v>468</v>
      </c>
      <c r="O250" s="35" t="s">
        <v>468</v>
      </c>
      <c r="R250" s="35" t="s">
        <v>21</v>
      </c>
      <c r="S250" s="35" t="s">
        <v>21</v>
      </c>
      <c r="T250" s="61" t="s">
        <v>468</v>
      </c>
      <c r="U250" s="35" t="s">
        <v>330</v>
      </c>
    </row>
    <row r="251" spans="1:21" s="68" customFormat="1" ht="31.5">
      <c r="A251" s="35" t="s">
        <v>273</v>
      </c>
      <c r="B251" s="35" t="s">
        <v>274</v>
      </c>
      <c r="C251" s="20" t="s">
        <v>617</v>
      </c>
      <c r="D251" s="20" t="s">
        <v>578</v>
      </c>
      <c r="E251" s="20"/>
      <c r="F251" s="68">
        <v>1</v>
      </c>
      <c r="M251" s="68" t="s">
        <v>468</v>
      </c>
      <c r="N251" s="69" t="s">
        <v>468</v>
      </c>
      <c r="O251" s="68" t="s">
        <v>468</v>
      </c>
      <c r="R251" s="68" t="s">
        <v>21</v>
      </c>
      <c r="S251" s="68" t="s">
        <v>21</v>
      </c>
      <c r="T251" s="70" t="s">
        <v>468</v>
      </c>
      <c r="U251" s="68" t="s">
        <v>568</v>
      </c>
    </row>
    <row r="252" ht="15.75"/>
    <row r="253" spans="1:21" ht="47.25">
      <c r="A253" s="35" t="s">
        <v>275</v>
      </c>
      <c r="B253" s="35" t="s">
        <v>280</v>
      </c>
      <c r="C253" s="43" t="s">
        <v>295</v>
      </c>
      <c r="D253" s="43" t="s">
        <v>552</v>
      </c>
      <c r="E253" s="43"/>
      <c r="F253" s="37">
        <v>1</v>
      </c>
      <c r="G253" s="52"/>
      <c r="H253" s="52" t="s">
        <v>16</v>
      </c>
      <c r="I253" s="52" t="s">
        <v>16</v>
      </c>
      <c r="J253" s="40"/>
      <c r="K253" s="40"/>
      <c r="L253" s="53"/>
      <c r="M253" s="54">
        <v>24</v>
      </c>
      <c r="N253" s="36" t="s">
        <v>468</v>
      </c>
      <c r="O253" s="38" t="s">
        <v>468</v>
      </c>
      <c r="P253" s="38"/>
      <c r="Q253" s="38"/>
      <c r="R253" s="55" t="s">
        <v>25</v>
      </c>
      <c r="S253" s="55" t="s">
        <v>25</v>
      </c>
      <c r="T253" s="61" t="s">
        <v>468</v>
      </c>
      <c r="U253" s="38" t="s">
        <v>333</v>
      </c>
    </row>
    <row r="254" spans="1:21" ht="31.5">
      <c r="A254" s="35" t="s">
        <v>275</v>
      </c>
      <c r="B254" s="35" t="s">
        <v>280</v>
      </c>
      <c r="C254" s="43" t="s">
        <v>737</v>
      </c>
      <c r="D254" s="43" t="s">
        <v>739</v>
      </c>
      <c r="E254" s="43"/>
      <c r="F254" s="37">
        <v>1</v>
      </c>
      <c r="G254" s="52"/>
      <c r="H254" s="52" t="s">
        <v>16</v>
      </c>
      <c r="I254" s="52" t="s">
        <v>16</v>
      </c>
      <c r="J254" s="40"/>
      <c r="K254" s="40"/>
      <c r="L254" s="53"/>
      <c r="M254" s="54" t="s">
        <v>468</v>
      </c>
      <c r="N254" s="36" t="s">
        <v>468</v>
      </c>
      <c r="O254" s="38" t="s">
        <v>468</v>
      </c>
      <c r="P254" s="38"/>
      <c r="Q254" s="38"/>
      <c r="R254" s="38" t="s">
        <v>21</v>
      </c>
      <c r="S254" s="38" t="s">
        <v>22</v>
      </c>
      <c r="T254" s="61" t="s">
        <v>468</v>
      </c>
      <c r="U254" s="38" t="s">
        <v>327</v>
      </c>
    </row>
    <row r="255" spans="1:21" ht="47.25">
      <c r="A255" s="35" t="s">
        <v>275</v>
      </c>
      <c r="B255" s="35" t="s">
        <v>280</v>
      </c>
      <c r="C255" s="8" t="s">
        <v>602</v>
      </c>
      <c r="D255" s="8" t="s">
        <v>603</v>
      </c>
      <c r="F255" s="35">
        <v>1</v>
      </c>
      <c r="H255" s="45" t="s">
        <v>16</v>
      </c>
      <c r="I255" s="45" t="s">
        <v>16</v>
      </c>
      <c r="M255" s="46">
        <v>400</v>
      </c>
      <c r="N255" s="47">
        <v>15</v>
      </c>
      <c r="O255" s="47">
        <v>2</v>
      </c>
      <c r="R255" s="35" t="s">
        <v>21</v>
      </c>
      <c r="S255" s="35" t="s">
        <v>21</v>
      </c>
      <c r="T255" s="48" t="s">
        <v>468</v>
      </c>
      <c r="U255" s="35" t="s">
        <v>568</v>
      </c>
    </row>
    <row r="256" spans="1:21" ht="15.75">
      <c r="A256" s="35" t="s">
        <v>275</v>
      </c>
      <c r="B256" s="35" t="s">
        <v>280</v>
      </c>
      <c r="C256" s="43" t="s">
        <v>298</v>
      </c>
      <c r="D256" s="43" t="s">
        <v>299</v>
      </c>
      <c r="E256" s="43"/>
      <c r="F256" s="37">
        <v>1</v>
      </c>
      <c r="G256" s="52">
        <v>3450</v>
      </c>
      <c r="H256" s="52" t="s">
        <v>23</v>
      </c>
      <c r="I256" s="52"/>
      <c r="J256" s="62">
        <f>G256*F256</f>
        <v>3450</v>
      </c>
      <c r="K256" s="62"/>
      <c r="L256" s="53"/>
      <c r="M256" s="54">
        <v>400</v>
      </c>
      <c r="N256" s="36">
        <v>7.5</v>
      </c>
      <c r="O256" s="38">
        <v>5</v>
      </c>
      <c r="P256" s="38"/>
      <c r="Q256" s="38"/>
      <c r="R256" s="38" t="s">
        <v>21</v>
      </c>
      <c r="S256" s="38" t="s">
        <v>21</v>
      </c>
      <c r="T256" s="61">
        <v>800</v>
      </c>
      <c r="U256" s="38" t="s">
        <v>17</v>
      </c>
    </row>
    <row r="257" spans="1:21" ht="126">
      <c r="A257" s="35" t="s">
        <v>275</v>
      </c>
      <c r="B257" s="35" t="s">
        <v>280</v>
      </c>
      <c r="C257" s="43" t="s">
        <v>300</v>
      </c>
      <c r="D257" s="43" t="s">
        <v>553</v>
      </c>
      <c r="E257" s="43"/>
      <c r="F257" s="37">
        <v>1</v>
      </c>
      <c r="G257" s="52">
        <v>50000</v>
      </c>
      <c r="H257" s="52" t="s">
        <v>23</v>
      </c>
      <c r="I257" s="52"/>
      <c r="J257" s="62">
        <f>G257*F257</f>
        <v>50000</v>
      </c>
      <c r="K257" s="62"/>
      <c r="L257" s="53"/>
      <c r="M257" s="54">
        <v>230</v>
      </c>
      <c r="N257" s="36">
        <v>1.5</v>
      </c>
      <c r="O257" s="38">
        <v>1.5</v>
      </c>
      <c r="P257" s="38"/>
      <c r="Q257" s="38"/>
      <c r="R257" s="38" t="s">
        <v>21</v>
      </c>
      <c r="S257" s="38" t="s">
        <v>21</v>
      </c>
      <c r="T257" s="61">
        <v>100</v>
      </c>
      <c r="U257" s="38" t="s">
        <v>17</v>
      </c>
    </row>
    <row r="258" spans="1:21" ht="15.75">
      <c r="A258" s="35" t="s">
        <v>275</v>
      </c>
      <c r="B258" s="35" t="s">
        <v>280</v>
      </c>
      <c r="C258" s="43" t="s">
        <v>500</v>
      </c>
      <c r="D258" s="43" t="s">
        <v>554</v>
      </c>
      <c r="E258" s="43"/>
      <c r="F258" s="37">
        <v>1</v>
      </c>
      <c r="G258" s="52"/>
      <c r="H258" s="52" t="s">
        <v>23</v>
      </c>
      <c r="I258" s="52"/>
      <c r="J258" s="62"/>
      <c r="K258" s="62"/>
      <c r="L258" s="53"/>
      <c r="M258" s="54">
        <v>400</v>
      </c>
      <c r="N258" s="36">
        <v>7</v>
      </c>
      <c r="O258" s="36">
        <v>3</v>
      </c>
      <c r="P258" s="38"/>
      <c r="Q258" s="38"/>
      <c r="R258" s="38" t="s">
        <v>21</v>
      </c>
      <c r="S258" s="38" t="s">
        <v>21</v>
      </c>
      <c r="T258" s="61">
        <v>500</v>
      </c>
      <c r="U258" s="38" t="s">
        <v>17</v>
      </c>
    </row>
    <row r="259" spans="1:21" ht="15.75">
      <c r="A259" s="35" t="s">
        <v>275</v>
      </c>
      <c r="B259" s="35" t="s">
        <v>280</v>
      </c>
      <c r="C259" s="43" t="s">
        <v>267</v>
      </c>
      <c r="D259" s="43"/>
      <c r="E259" s="43"/>
      <c r="F259" s="37">
        <v>2</v>
      </c>
      <c r="G259" s="52">
        <v>400</v>
      </c>
      <c r="H259" s="52" t="s">
        <v>23</v>
      </c>
      <c r="I259" s="52"/>
      <c r="J259" s="62">
        <f>G259*F259</f>
        <v>800</v>
      </c>
      <c r="K259" s="62"/>
      <c r="L259" s="53"/>
      <c r="M259" s="54" t="s">
        <v>468</v>
      </c>
      <c r="N259" s="36" t="s">
        <v>468</v>
      </c>
      <c r="O259" s="38" t="s">
        <v>468</v>
      </c>
      <c r="P259" s="38"/>
      <c r="Q259" s="38"/>
      <c r="R259" s="38" t="s">
        <v>21</v>
      </c>
      <c r="S259" s="38" t="s">
        <v>21</v>
      </c>
      <c r="T259" s="61">
        <v>200</v>
      </c>
      <c r="U259" s="38" t="s">
        <v>17</v>
      </c>
    </row>
    <row r="260" spans="1:21" ht="15.75">
      <c r="A260" s="35" t="s">
        <v>275</v>
      </c>
      <c r="B260" s="35" t="s">
        <v>280</v>
      </c>
      <c r="C260" s="43" t="s">
        <v>301</v>
      </c>
      <c r="D260" s="43"/>
      <c r="E260" s="43"/>
      <c r="F260" s="37">
        <v>1</v>
      </c>
      <c r="G260" s="52">
        <v>2000</v>
      </c>
      <c r="H260" s="52" t="s">
        <v>23</v>
      </c>
      <c r="I260" s="52"/>
      <c r="J260" s="62">
        <f>G260*F260</f>
        <v>2000</v>
      </c>
      <c r="K260" s="62"/>
      <c r="L260" s="53"/>
      <c r="M260" s="54">
        <v>400</v>
      </c>
      <c r="N260" s="36">
        <v>1.1</v>
      </c>
      <c r="O260" s="38">
        <v>0.5</v>
      </c>
      <c r="P260" s="38"/>
      <c r="Q260" s="38"/>
      <c r="R260" s="38" t="s">
        <v>21</v>
      </c>
      <c r="S260" s="38" t="s">
        <v>21</v>
      </c>
      <c r="T260" s="61" t="s">
        <v>468</v>
      </c>
      <c r="U260" s="38" t="s">
        <v>17</v>
      </c>
    </row>
    <row r="261" spans="1:21" ht="31.5">
      <c r="A261" s="35" t="s">
        <v>275</v>
      </c>
      <c r="B261" s="35" t="s">
        <v>280</v>
      </c>
      <c r="C261" s="43" t="s">
        <v>737</v>
      </c>
      <c r="D261" s="43" t="s">
        <v>740</v>
      </c>
      <c r="E261" s="43"/>
      <c r="F261" s="37">
        <v>1</v>
      </c>
      <c r="G261" s="52"/>
      <c r="H261" s="52" t="s">
        <v>16</v>
      </c>
      <c r="I261" s="52" t="s">
        <v>16</v>
      </c>
      <c r="J261" s="40"/>
      <c r="K261" s="40"/>
      <c r="L261" s="53"/>
      <c r="M261" s="54" t="s">
        <v>468</v>
      </c>
      <c r="N261" s="36" t="s">
        <v>468</v>
      </c>
      <c r="O261" s="38" t="s">
        <v>468</v>
      </c>
      <c r="P261" s="38"/>
      <c r="Q261" s="38"/>
      <c r="R261" s="38" t="s">
        <v>21</v>
      </c>
      <c r="S261" s="38" t="s">
        <v>22</v>
      </c>
      <c r="T261" s="61" t="s">
        <v>468</v>
      </c>
      <c r="U261" s="38" t="s">
        <v>327</v>
      </c>
    </row>
    <row r="262" spans="1:21" ht="15.75">
      <c r="A262" s="35" t="s">
        <v>275</v>
      </c>
      <c r="B262" s="35" t="s">
        <v>280</v>
      </c>
      <c r="C262" s="43" t="s">
        <v>302</v>
      </c>
      <c r="D262" s="43" t="s">
        <v>303</v>
      </c>
      <c r="E262" s="43"/>
      <c r="F262" s="37">
        <v>1</v>
      </c>
      <c r="G262" s="52"/>
      <c r="H262" s="52" t="s">
        <v>23</v>
      </c>
      <c r="I262" s="52"/>
      <c r="J262" s="40" t="s">
        <v>17</v>
      </c>
      <c r="K262" s="40"/>
      <c r="L262" s="53"/>
      <c r="M262" s="54" t="s">
        <v>468</v>
      </c>
      <c r="N262" s="36" t="s">
        <v>468</v>
      </c>
      <c r="O262" s="38" t="s">
        <v>468</v>
      </c>
      <c r="P262" s="38"/>
      <c r="Q262" s="38"/>
      <c r="R262" s="38" t="s">
        <v>21</v>
      </c>
      <c r="S262" s="38" t="s">
        <v>21</v>
      </c>
      <c r="T262" s="61" t="s">
        <v>468</v>
      </c>
      <c r="U262" s="38" t="s">
        <v>17</v>
      </c>
    </row>
    <row r="263" spans="1:21" ht="31.5">
      <c r="A263" s="35" t="s">
        <v>275</v>
      </c>
      <c r="B263" s="35" t="s">
        <v>280</v>
      </c>
      <c r="C263" s="43" t="s">
        <v>304</v>
      </c>
      <c r="D263" s="43" t="s">
        <v>305</v>
      </c>
      <c r="E263" s="43"/>
      <c r="F263" s="37">
        <v>1</v>
      </c>
      <c r="G263" s="52">
        <v>2700</v>
      </c>
      <c r="H263" s="52" t="s">
        <v>23</v>
      </c>
      <c r="I263" s="52"/>
      <c r="J263" s="62">
        <f>G263*F263</f>
        <v>2700</v>
      </c>
      <c r="K263" s="62"/>
      <c r="L263" s="53"/>
      <c r="M263" s="54">
        <v>400</v>
      </c>
      <c r="N263" s="36">
        <v>30</v>
      </c>
      <c r="O263" s="38">
        <v>15</v>
      </c>
      <c r="P263" s="38"/>
      <c r="Q263" s="38"/>
      <c r="R263" s="38" t="s">
        <v>21</v>
      </c>
      <c r="S263" s="38" t="s">
        <v>21</v>
      </c>
      <c r="T263" s="61">
        <v>1500</v>
      </c>
      <c r="U263" s="38" t="s">
        <v>17</v>
      </c>
    </row>
    <row r="264" spans="1:21" ht="31.5">
      <c r="A264" s="35" t="s">
        <v>276</v>
      </c>
      <c r="B264" s="35" t="s">
        <v>279</v>
      </c>
      <c r="C264" s="43" t="s">
        <v>306</v>
      </c>
      <c r="D264" s="43" t="s">
        <v>307</v>
      </c>
      <c r="E264" s="43"/>
      <c r="F264" s="37">
        <v>1</v>
      </c>
      <c r="G264" s="52">
        <v>580000</v>
      </c>
      <c r="H264" s="52" t="s">
        <v>23</v>
      </c>
      <c r="I264" s="52"/>
      <c r="J264" s="62">
        <f>F264*G264</f>
        <v>580000</v>
      </c>
      <c r="K264" s="62" t="s">
        <v>308</v>
      </c>
      <c r="L264" s="53"/>
      <c r="M264" s="54">
        <v>400</v>
      </c>
      <c r="N264" s="36">
        <v>35</v>
      </c>
      <c r="O264" s="38">
        <f>N264/2</f>
        <v>17.5</v>
      </c>
      <c r="P264" s="38"/>
      <c r="Q264" s="38"/>
      <c r="R264" s="38" t="s">
        <v>21</v>
      </c>
      <c r="S264" s="38" t="s">
        <v>21</v>
      </c>
      <c r="T264" s="61">
        <v>700</v>
      </c>
      <c r="U264" s="38" t="s">
        <v>17</v>
      </c>
    </row>
    <row r="265" spans="1:21" ht="31.5">
      <c r="A265" s="35" t="s">
        <v>276</v>
      </c>
      <c r="B265" s="35" t="s">
        <v>279</v>
      </c>
      <c r="C265" s="43" t="s">
        <v>737</v>
      </c>
      <c r="D265" s="43" t="s">
        <v>741</v>
      </c>
      <c r="E265" s="43"/>
      <c r="F265" s="37">
        <v>1</v>
      </c>
      <c r="G265" s="52"/>
      <c r="H265" s="52" t="s">
        <v>16</v>
      </c>
      <c r="I265" s="52" t="s">
        <v>16</v>
      </c>
      <c r="J265" s="40"/>
      <c r="K265" s="40"/>
      <c r="L265" s="53"/>
      <c r="M265" s="54" t="s">
        <v>468</v>
      </c>
      <c r="N265" s="36" t="s">
        <v>468</v>
      </c>
      <c r="O265" s="38" t="s">
        <v>468</v>
      </c>
      <c r="P265" s="38"/>
      <c r="Q265" s="38"/>
      <c r="R265" s="38" t="s">
        <v>21</v>
      </c>
      <c r="S265" s="38" t="s">
        <v>22</v>
      </c>
      <c r="T265" s="61" t="s">
        <v>468</v>
      </c>
      <c r="U265" s="38" t="s">
        <v>327</v>
      </c>
    </row>
    <row r="266" spans="1:21" ht="15.75">
      <c r="A266" s="35" t="s">
        <v>276</v>
      </c>
      <c r="B266" s="35" t="s">
        <v>279</v>
      </c>
      <c r="C266" s="43" t="s">
        <v>42</v>
      </c>
      <c r="D266" s="43" t="s">
        <v>328</v>
      </c>
      <c r="E266" s="43"/>
      <c r="F266" s="37">
        <v>1</v>
      </c>
      <c r="G266" s="52">
        <v>6000</v>
      </c>
      <c r="H266" s="52" t="s">
        <v>16</v>
      </c>
      <c r="I266" s="52">
        <f>G266*F266</f>
        <v>6000</v>
      </c>
      <c r="J266" s="40"/>
      <c r="K266" s="40"/>
      <c r="L266" s="53"/>
      <c r="M266" s="54">
        <v>400</v>
      </c>
      <c r="N266" s="38">
        <v>5.5</v>
      </c>
      <c r="O266" s="38">
        <v>3</v>
      </c>
      <c r="P266" s="38"/>
      <c r="Q266" s="38"/>
      <c r="R266" s="38" t="s">
        <v>21</v>
      </c>
      <c r="S266" s="38" t="s">
        <v>21</v>
      </c>
      <c r="T266" s="61">
        <v>2000</v>
      </c>
      <c r="U266" s="38" t="s">
        <v>329</v>
      </c>
    </row>
    <row r="267" spans="1:21" ht="15.75">
      <c r="A267" s="35" t="s">
        <v>276</v>
      </c>
      <c r="B267" s="35" t="s">
        <v>279</v>
      </c>
      <c r="C267" s="43" t="s">
        <v>309</v>
      </c>
      <c r="D267" s="43"/>
      <c r="E267" s="43"/>
      <c r="F267" s="37">
        <v>10</v>
      </c>
      <c r="G267" s="52">
        <v>500</v>
      </c>
      <c r="H267" s="52" t="s">
        <v>23</v>
      </c>
      <c r="I267" s="52"/>
      <c r="J267" s="62">
        <f>G267*F267</f>
        <v>5000</v>
      </c>
      <c r="K267" s="62"/>
      <c r="L267" s="53"/>
      <c r="M267" s="54" t="s">
        <v>468</v>
      </c>
      <c r="N267" s="38" t="s">
        <v>468</v>
      </c>
      <c r="O267" s="38" t="s">
        <v>468</v>
      </c>
      <c r="P267" s="38"/>
      <c r="Q267" s="38"/>
      <c r="R267" s="38" t="s">
        <v>21</v>
      </c>
      <c r="S267" s="38" t="s">
        <v>21</v>
      </c>
      <c r="T267" s="61">
        <v>10000</v>
      </c>
      <c r="U267" s="38" t="s">
        <v>17</v>
      </c>
    </row>
    <row r="268" spans="1:21" ht="31.5">
      <c r="A268" s="35" t="s">
        <v>276</v>
      </c>
      <c r="B268" s="35" t="s">
        <v>279</v>
      </c>
      <c r="C268" s="43" t="s">
        <v>310</v>
      </c>
      <c r="D268" s="43" t="s">
        <v>555</v>
      </c>
      <c r="E268" s="43"/>
      <c r="F268" s="37">
        <v>1</v>
      </c>
      <c r="G268" s="52">
        <v>6000</v>
      </c>
      <c r="H268" s="52" t="s">
        <v>23</v>
      </c>
      <c r="I268" s="52"/>
      <c r="J268" s="62">
        <f>G268*F268</f>
        <v>6000</v>
      </c>
      <c r="K268" s="62"/>
      <c r="L268" s="53"/>
      <c r="M268" s="54" t="s">
        <v>468</v>
      </c>
      <c r="N268" s="38" t="s">
        <v>468</v>
      </c>
      <c r="O268" s="38" t="s">
        <v>468</v>
      </c>
      <c r="P268" s="38"/>
      <c r="Q268" s="38"/>
      <c r="R268" s="38" t="s">
        <v>21</v>
      </c>
      <c r="S268" s="38" t="s">
        <v>21</v>
      </c>
      <c r="T268" s="61" t="s">
        <v>468</v>
      </c>
      <c r="U268" s="38" t="s">
        <v>17</v>
      </c>
    </row>
    <row r="269" spans="1:21" ht="31.5">
      <c r="A269" s="35" t="s">
        <v>276</v>
      </c>
      <c r="B269" s="35" t="s">
        <v>279</v>
      </c>
      <c r="C269" s="43" t="s">
        <v>311</v>
      </c>
      <c r="D269" s="43" t="s">
        <v>556</v>
      </c>
      <c r="E269" s="43"/>
      <c r="F269" s="37">
        <v>10</v>
      </c>
      <c r="G269" s="52">
        <v>0</v>
      </c>
      <c r="H269" s="52" t="s">
        <v>23</v>
      </c>
      <c r="I269" s="52"/>
      <c r="J269" s="40">
        <v>0</v>
      </c>
      <c r="K269" s="40"/>
      <c r="L269" s="53"/>
      <c r="M269" s="54" t="s">
        <v>468</v>
      </c>
      <c r="N269" s="38" t="s">
        <v>468</v>
      </c>
      <c r="O269" s="38" t="s">
        <v>468</v>
      </c>
      <c r="P269" s="38"/>
      <c r="Q269" s="38"/>
      <c r="R269" s="38" t="s">
        <v>21</v>
      </c>
      <c r="S269" s="38" t="s">
        <v>21</v>
      </c>
      <c r="T269" s="64" t="s">
        <v>25</v>
      </c>
      <c r="U269" s="38" t="s">
        <v>17</v>
      </c>
    </row>
    <row r="270" spans="1:21" ht="31.5">
      <c r="A270" s="35" t="s">
        <v>276</v>
      </c>
      <c r="B270" s="35" t="s">
        <v>279</v>
      </c>
      <c r="C270" s="43" t="s">
        <v>312</v>
      </c>
      <c r="D270" s="43" t="s">
        <v>313</v>
      </c>
      <c r="E270" s="43"/>
      <c r="F270" s="37">
        <v>1</v>
      </c>
      <c r="G270" s="52">
        <v>290000</v>
      </c>
      <c r="H270" s="52" t="s">
        <v>23</v>
      </c>
      <c r="I270" s="52"/>
      <c r="J270" s="62">
        <f>G270*F270</f>
        <v>290000</v>
      </c>
      <c r="K270" s="62"/>
      <c r="L270" s="53"/>
      <c r="M270" s="54">
        <v>400</v>
      </c>
      <c r="N270" s="38">
        <v>2</v>
      </c>
      <c r="O270" s="38">
        <v>2</v>
      </c>
      <c r="P270" s="38"/>
      <c r="Q270" s="38"/>
      <c r="R270" s="38" t="s">
        <v>21</v>
      </c>
      <c r="S270" s="38" t="s">
        <v>21</v>
      </c>
      <c r="T270" s="61">
        <v>1500</v>
      </c>
      <c r="U270" s="38" t="s">
        <v>17</v>
      </c>
    </row>
    <row r="271" spans="1:21" ht="47.25">
      <c r="A271" s="35" t="s">
        <v>276</v>
      </c>
      <c r="B271" s="35" t="s">
        <v>279</v>
      </c>
      <c r="C271" s="8" t="s">
        <v>602</v>
      </c>
      <c r="D271" s="8" t="s">
        <v>603</v>
      </c>
      <c r="F271" s="35">
        <v>1</v>
      </c>
      <c r="H271" s="45" t="s">
        <v>16</v>
      </c>
      <c r="I271" s="45" t="s">
        <v>16</v>
      </c>
      <c r="M271" s="46">
        <v>400</v>
      </c>
      <c r="N271" s="47">
        <v>15</v>
      </c>
      <c r="O271" s="47">
        <v>2</v>
      </c>
      <c r="R271" s="35" t="s">
        <v>21</v>
      </c>
      <c r="S271" s="35" t="s">
        <v>21</v>
      </c>
      <c r="T271" s="48" t="s">
        <v>468</v>
      </c>
      <c r="U271" s="35" t="s">
        <v>568</v>
      </c>
    </row>
    <row r="272" spans="1:21" ht="63">
      <c r="A272" s="35" t="s">
        <v>276</v>
      </c>
      <c r="B272" s="35" t="s">
        <v>279</v>
      </c>
      <c r="C272" s="43" t="s">
        <v>314</v>
      </c>
      <c r="D272" s="43" t="s">
        <v>315</v>
      </c>
      <c r="E272" s="43"/>
      <c r="F272" s="37">
        <v>1</v>
      </c>
      <c r="G272" s="52">
        <v>350000</v>
      </c>
      <c r="H272" s="52" t="s">
        <v>23</v>
      </c>
      <c r="I272" s="52"/>
      <c r="J272" s="62">
        <f>G272*F272</f>
        <v>350000</v>
      </c>
      <c r="K272" s="62"/>
      <c r="L272" s="53"/>
      <c r="M272" s="54">
        <v>400</v>
      </c>
      <c r="N272" s="38">
        <v>2</v>
      </c>
      <c r="O272" s="38">
        <v>1.5</v>
      </c>
      <c r="P272" s="38"/>
      <c r="Q272" s="38"/>
      <c r="R272" s="38" t="s">
        <v>21</v>
      </c>
      <c r="S272" s="38" t="s">
        <v>21</v>
      </c>
      <c r="T272" s="64" t="s">
        <v>25</v>
      </c>
      <c r="U272" s="38" t="s">
        <v>17</v>
      </c>
    </row>
    <row r="273" spans="1:21" ht="15.75">
      <c r="A273" s="35" t="s">
        <v>276</v>
      </c>
      <c r="B273" s="35" t="s">
        <v>279</v>
      </c>
      <c r="C273" s="43" t="s">
        <v>316</v>
      </c>
      <c r="D273" s="43" t="s">
        <v>317</v>
      </c>
      <c r="E273" s="43"/>
      <c r="F273" s="37">
        <v>1</v>
      </c>
      <c r="G273" s="52" t="s">
        <v>318</v>
      </c>
      <c r="H273" s="52" t="s">
        <v>23</v>
      </c>
      <c r="I273" s="52"/>
      <c r="J273" s="40" t="s">
        <v>17</v>
      </c>
      <c r="K273" s="40"/>
      <c r="L273" s="53"/>
      <c r="M273" s="54">
        <v>230</v>
      </c>
      <c r="N273" s="38">
        <v>0.5</v>
      </c>
      <c r="O273" s="38">
        <v>0.5</v>
      </c>
      <c r="P273" s="38"/>
      <c r="Q273" s="38"/>
      <c r="R273" s="38" t="s">
        <v>21</v>
      </c>
      <c r="S273" s="38" t="s">
        <v>21</v>
      </c>
      <c r="T273" s="64" t="s">
        <v>25</v>
      </c>
      <c r="U273" s="38" t="s">
        <v>17</v>
      </c>
    </row>
    <row r="274" spans="1:21" ht="31.5">
      <c r="A274" s="35" t="s">
        <v>276</v>
      </c>
      <c r="B274" s="35" t="s">
        <v>279</v>
      </c>
      <c r="C274" s="43" t="s">
        <v>319</v>
      </c>
      <c r="D274" s="43" t="s">
        <v>320</v>
      </c>
      <c r="E274" s="43"/>
      <c r="F274" s="37">
        <v>1</v>
      </c>
      <c r="G274" s="52">
        <v>120000</v>
      </c>
      <c r="H274" s="52" t="s">
        <v>23</v>
      </c>
      <c r="I274" s="52"/>
      <c r="J274" s="62">
        <f>G274*F274</f>
        <v>120000</v>
      </c>
      <c r="K274" s="62"/>
      <c r="L274" s="53"/>
      <c r="M274" s="54">
        <v>400</v>
      </c>
      <c r="N274" s="38">
        <v>10</v>
      </c>
      <c r="O274" s="38">
        <v>5</v>
      </c>
      <c r="P274" s="38"/>
      <c r="Q274" s="38"/>
      <c r="R274" s="38" t="s">
        <v>21</v>
      </c>
      <c r="S274" s="38" t="s">
        <v>21</v>
      </c>
      <c r="T274" s="61">
        <v>1000</v>
      </c>
      <c r="U274" s="38" t="s">
        <v>17</v>
      </c>
    </row>
    <row r="275" spans="1:21" ht="63">
      <c r="A275" s="35" t="s">
        <v>276</v>
      </c>
      <c r="B275" s="35" t="s">
        <v>279</v>
      </c>
      <c r="C275" s="43" t="s">
        <v>321</v>
      </c>
      <c r="D275" s="43" t="s">
        <v>322</v>
      </c>
      <c r="E275" s="43"/>
      <c r="F275" s="37">
        <v>1</v>
      </c>
      <c r="G275" s="52">
        <v>50000</v>
      </c>
      <c r="H275" s="52" t="s">
        <v>23</v>
      </c>
      <c r="I275" s="52"/>
      <c r="J275" s="62">
        <f>G275*F275</f>
        <v>50000</v>
      </c>
      <c r="K275" s="62"/>
      <c r="L275" s="53"/>
      <c r="M275" s="54" t="s">
        <v>468</v>
      </c>
      <c r="N275" s="40" t="s">
        <v>468</v>
      </c>
      <c r="O275" s="38" t="s">
        <v>468</v>
      </c>
      <c r="P275" s="38"/>
      <c r="Q275" s="38"/>
      <c r="R275" s="38" t="s">
        <v>21</v>
      </c>
      <c r="S275" s="38" t="s">
        <v>21</v>
      </c>
      <c r="T275" s="64" t="s">
        <v>25</v>
      </c>
      <c r="U275" s="38" t="s">
        <v>17</v>
      </c>
    </row>
    <row r="276" spans="1:21" ht="47.25">
      <c r="A276" s="35" t="s">
        <v>276</v>
      </c>
      <c r="B276" s="35" t="s">
        <v>279</v>
      </c>
      <c r="C276" s="43" t="s">
        <v>235</v>
      </c>
      <c r="D276" s="43" t="s">
        <v>73</v>
      </c>
      <c r="E276" s="43"/>
      <c r="F276" s="37">
        <v>1</v>
      </c>
      <c r="G276" s="52">
        <v>2809</v>
      </c>
      <c r="H276" s="52" t="s">
        <v>23</v>
      </c>
      <c r="I276" s="52"/>
      <c r="J276" s="62">
        <f>G276*F276</f>
        <v>2809</v>
      </c>
      <c r="K276" s="62"/>
      <c r="L276" s="53"/>
      <c r="M276" s="54" t="s">
        <v>468</v>
      </c>
      <c r="N276" s="38" t="s">
        <v>468</v>
      </c>
      <c r="O276" s="38" t="s">
        <v>468</v>
      </c>
      <c r="P276" s="38"/>
      <c r="Q276" s="38"/>
      <c r="R276" s="38" t="s">
        <v>21</v>
      </c>
      <c r="S276" s="38" t="s">
        <v>21</v>
      </c>
      <c r="T276" s="61" t="s">
        <v>468</v>
      </c>
      <c r="U276" s="38" t="s">
        <v>17</v>
      </c>
    </row>
    <row r="277" spans="1:21" ht="15.75">
      <c r="A277" s="35" t="s">
        <v>276</v>
      </c>
      <c r="B277" s="35" t="s">
        <v>279</v>
      </c>
      <c r="C277" s="43" t="s">
        <v>323</v>
      </c>
      <c r="D277" s="43"/>
      <c r="E277" s="43"/>
      <c r="F277" s="39">
        <v>1</v>
      </c>
      <c r="G277" s="52">
        <v>600</v>
      </c>
      <c r="H277" s="52" t="s">
        <v>23</v>
      </c>
      <c r="I277" s="52"/>
      <c r="J277" s="62">
        <f>F277*G277</f>
        <v>600</v>
      </c>
      <c r="K277" s="62"/>
      <c r="L277" s="53"/>
      <c r="M277" s="54">
        <v>230</v>
      </c>
      <c r="N277" s="38">
        <v>0.3</v>
      </c>
      <c r="O277" s="38">
        <v>0.3</v>
      </c>
      <c r="P277" s="38"/>
      <c r="Q277" s="38"/>
      <c r="R277" s="38" t="s">
        <v>21</v>
      </c>
      <c r="S277" s="38" t="s">
        <v>21</v>
      </c>
      <c r="T277" s="61" t="s">
        <v>468</v>
      </c>
      <c r="U277" s="38" t="s">
        <v>17</v>
      </c>
    </row>
    <row r="278" spans="1:21" ht="15.75">
      <c r="A278" s="35" t="s">
        <v>276</v>
      </c>
      <c r="B278" s="35" t="s">
        <v>279</v>
      </c>
      <c r="C278" s="43" t="s">
        <v>324</v>
      </c>
      <c r="D278" s="43"/>
      <c r="E278" s="43"/>
      <c r="F278" s="39">
        <v>1</v>
      </c>
      <c r="G278" s="52"/>
      <c r="H278" s="52" t="s">
        <v>23</v>
      </c>
      <c r="I278" s="52"/>
      <c r="J278" s="40" t="s">
        <v>17</v>
      </c>
      <c r="K278" s="40"/>
      <c r="L278" s="53"/>
      <c r="M278" s="54" t="s">
        <v>468</v>
      </c>
      <c r="N278" s="38" t="s">
        <v>468</v>
      </c>
      <c r="O278" s="38" t="s">
        <v>468</v>
      </c>
      <c r="P278" s="38"/>
      <c r="Q278" s="38"/>
      <c r="R278" s="38" t="s">
        <v>21</v>
      </c>
      <c r="S278" s="38" t="s">
        <v>21</v>
      </c>
      <c r="T278" s="61" t="s">
        <v>468</v>
      </c>
      <c r="U278" s="38" t="s">
        <v>17</v>
      </c>
    </row>
    <row r="279" spans="1:21" s="68" customFormat="1" ht="31.5">
      <c r="A279" s="35" t="s">
        <v>276</v>
      </c>
      <c r="B279" s="35" t="s">
        <v>279</v>
      </c>
      <c r="C279" s="20" t="s">
        <v>617</v>
      </c>
      <c r="D279" s="20" t="s">
        <v>577</v>
      </c>
      <c r="E279" s="20"/>
      <c r="F279" s="68">
        <v>1</v>
      </c>
      <c r="M279" s="68" t="s">
        <v>468</v>
      </c>
      <c r="N279" s="69" t="s">
        <v>468</v>
      </c>
      <c r="O279" s="68" t="s">
        <v>468</v>
      </c>
      <c r="R279" s="68" t="s">
        <v>21</v>
      </c>
      <c r="S279" s="68" t="s">
        <v>21</v>
      </c>
      <c r="T279" s="70" t="s">
        <v>468</v>
      </c>
      <c r="U279" s="68" t="s">
        <v>568</v>
      </c>
    </row>
    <row r="280" spans="1:21" ht="15.75">
      <c r="A280" s="35" t="s">
        <v>276</v>
      </c>
      <c r="B280" s="35" t="s">
        <v>279</v>
      </c>
      <c r="C280" s="8" t="s">
        <v>471</v>
      </c>
      <c r="D280" s="8" t="s">
        <v>544</v>
      </c>
      <c r="F280" s="35">
        <v>1</v>
      </c>
      <c r="H280" s="45" t="s">
        <v>16</v>
      </c>
      <c r="I280" s="45" t="s">
        <v>16</v>
      </c>
      <c r="M280" s="46" t="s">
        <v>468</v>
      </c>
      <c r="N280" s="35" t="s">
        <v>468</v>
      </c>
      <c r="O280" s="35" t="s">
        <v>468</v>
      </c>
      <c r="R280" s="35" t="s">
        <v>21</v>
      </c>
      <c r="S280" s="35" t="s">
        <v>21</v>
      </c>
      <c r="T280" s="61" t="s">
        <v>468</v>
      </c>
      <c r="U280" s="35" t="s">
        <v>330</v>
      </c>
    </row>
    <row r="281" spans="1:22" ht="15.75">
      <c r="A281" s="35" t="s">
        <v>276</v>
      </c>
      <c r="B281" s="35" t="s">
        <v>279</v>
      </c>
      <c r="C281" s="43" t="s">
        <v>639</v>
      </c>
      <c r="D281" s="43" t="s">
        <v>675</v>
      </c>
      <c r="E281" s="43"/>
      <c r="F281" s="37">
        <v>1</v>
      </c>
      <c r="G281" s="52"/>
      <c r="H281" s="52" t="s">
        <v>16</v>
      </c>
      <c r="I281" s="52" t="s">
        <v>16</v>
      </c>
      <c r="J281" s="40"/>
      <c r="K281" s="40"/>
      <c r="L281" s="53"/>
      <c r="M281" s="54" t="s">
        <v>468</v>
      </c>
      <c r="N281" s="36" t="s">
        <v>468</v>
      </c>
      <c r="O281" s="38" t="s">
        <v>468</v>
      </c>
      <c r="P281" s="38"/>
      <c r="Q281" s="38"/>
      <c r="R281" s="38" t="s">
        <v>21</v>
      </c>
      <c r="S281" s="38" t="s">
        <v>21</v>
      </c>
      <c r="T281" s="61" t="s">
        <v>468</v>
      </c>
      <c r="U281" s="38" t="s">
        <v>326</v>
      </c>
      <c r="V281" s="38"/>
    </row>
    <row r="282" spans="1:21" ht="15.75">
      <c r="A282" s="35" t="s">
        <v>277</v>
      </c>
      <c r="B282" s="35" t="s">
        <v>281</v>
      </c>
      <c r="C282" s="43" t="s">
        <v>325</v>
      </c>
      <c r="H282" s="35" t="s">
        <v>16</v>
      </c>
      <c r="M282" s="54" t="s">
        <v>468</v>
      </c>
      <c r="N282" s="38" t="s">
        <v>468</v>
      </c>
      <c r="O282" s="38" t="s">
        <v>468</v>
      </c>
      <c r="R282" s="38" t="s">
        <v>21</v>
      </c>
      <c r="S282" s="38" t="s">
        <v>21</v>
      </c>
      <c r="T282" s="61" t="s">
        <v>468</v>
      </c>
      <c r="U282" s="35" t="s">
        <v>327</v>
      </c>
    </row>
    <row r="283" spans="1:21" s="38" customFormat="1" ht="78.75">
      <c r="A283" s="35" t="s">
        <v>277</v>
      </c>
      <c r="B283" s="35" t="s">
        <v>281</v>
      </c>
      <c r="C283" s="36" t="s">
        <v>89</v>
      </c>
      <c r="D283" s="43" t="s">
        <v>560</v>
      </c>
      <c r="E283" s="43"/>
      <c r="F283" s="37">
        <v>1</v>
      </c>
      <c r="G283" s="54"/>
      <c r="H283" s="45" t="s">
        <v>16</v>
      </c>
      <c r="I283" s="38" t="s">
        <v>16</v>
      </c>
      <c r="M283" s="54">
        <v>400</v>
      </c>
      <c r="N283" s="36">
        <v>100</v>
      </c>
      <c r="O283" s="38">
        <v>50</v>
      </c>
      <c r="R283" s="38" t="s">
        <v>21</v>
      </c>
      <c r="S283" s="38" t="s">
        <v>21</v>
      </c>
      <c r="T283" s="50">
        <v>10000</v>
      </c>
      <c r="U283" s="38" t="s">
        <v>326</v>
      </c>
    </row>
    <row r="284" spans="1:21" ht="15.75">
      <c r="A284" s="35" t="s">
        <v>278</v>
      </c>
      <c r="B284" s="35" t="s">
        <v>282</v>
      </c>
      <c r="C284" s="8" t="s">
        <v>163</v>
      </c>
      <c r="F284" s="35">
        <v>1</v>
      </c>
      <c r="H284" s="52" t="s">
        <v>358</v>
      </c>
      <c r="I284" s="35" t="s">
        <v>16</v>
      </c>
      <c r="M284" s="54" t="s">
        <v>468</v>
      </c>
      <c r="N284" s="38" t="s">
        <v>468</v>
      </c>
      <c r="O284" s="38" t="s">
        <v>468</v>
      </c>
      <c r="R284" s="35" t="s">
        <v>21</v>
      </c>
      <c r="S284" s="35" t="s">
        <v>21</v>
      </c>
      <c r="T284" s="61" t="s">
        <v>468</v>
      </c>
      <c r="U284" s="38" t="s">
        <v>330</v>
      </c>
    </row>
    <row r="285" spans="1:21" s="38" customFormat="1" ht="15.75">
      <c r="A285" s="38" t="s">
        <v>334</v>
      </c>
      <c r="B285" s="38" t="s">
        <v>335</v>
      </c>
      <c r="C285" s="36" t="s">
        <v>588</v>
      </c>
      <c r="D285" s="36" t="s">
        <v>589</v>
      </c>
      <c r="E285" s="36"/>
      <c r="F285" s="35">
        <v>1</v>
      </c>
      <c r="G285" s="35"/>
      <c r="H285" s="35" t="s">
        <v>16</v>
      </c>
      <c r="I285" s="35"/>
      <c r="J285" s="35"/>
      <c r="K285" s="35"/>
      <c r="L285" s="35"/>
      <c r="M285" s="38">
        <v>230</v>
      </c>
      <c r="N285" s="38">
        <v>0.1</v>
      </c>
      <c r="O285" s="38">
        <v>0.1</v>
      </c>
      <c r="P285" s="35"/>
      <c r="R285" s="38" t="s">
        <v>22</v>
      </c>
      <c r="S285" s="38" t="s">
        <v>22</v>
      </c>
      <c r="T285" s="61" t="s">
        <v>468</v>
      </c>
      <c r="U285" s="38" t="s">
        <v>327</v>
      </c>
    </row>
    <row r="286" spans="1:21" s="38" customFormat="1" ht="15.75">
      <c r="A286" s="38" t="s">
        <v>334</v>
      </c>
      <c r="B286" s="38" t="s">
        <v>335</v>
      </c>
      <c r="C286" s="36" t="s">
        <v>337</v>
      </c>
      <c r="D286" s="36" t="s">
        <v>557</v>
      </c>
      <c r="E286" s="36"/>
      <c r="F286" s="51" t="s">
        <v>25</v>
      </c>
      <c r="G286" s="35"/>
      <c r="H286" s="35" t="s">
        <v>16</v>
      </c>
      <c r="I286" s="35"/>
      <c r="J286" s="35"/>
      <c r="K286" s="35"/>
      <c r="L286" s="35"/>
      <c r="M286" s="38">
        <v>230</v>
      </c>
      <c r="N286" s="38">
        <v>0.1</v>
      </c>
      <c r="O286" s="38">
        <v>0.01</v>
      </c>
      <c r="P286" s="35"/>
      <c r="R286" s="38" t="s">
        <v>22</v>
      </c>
      <c r="S286" s="38" t="s">
        <v>22</v>
      </c>
      <c r="T286" s="61" t="s">
        <v>468</v>
      </c>
      <c r="U286" s="38" t="s">
        <v>327</v>
      </c>
    </row>
    <row r="287" spans="1:21" ht="15.75">
      <c r="A287" s="38" t="s">
        <v>334</v>
      </c>
      <c r="B287" s="38" t="s">
        <v>335</v>
      </c>
      <c r="C287" s="8" t="s">
        <v>646</v>
      </c>
      <c r="D287" s="8" t="s">
        <v>693</v>
      </c>
      <c r="F287" s="35">
        <v>1</v>
      </c>
      <c r="H287" s="45" t="s">
        <v>16</v>
      </c>
      <c r="I287" s="45" t="s">
        <v>16</v>
      </c>
      <c r="M287" s="46" t="s">
        <v>468</v>
      </c>
      <c r="N287" s="47" t="s">
        <v>468</v>
      </c>
      <c r="O287" s="47" t="s">
        <v>468</v>
      </c>
      <c r="R287" s="35" t="s">
        <v>21</v>
      </c>
      <c r="S287" s="35" t="s">
        <v>21</v>
      </c>
      <c r="T287" s="48" t="s">
        <v>468</v>
      </c>
      <c r="U287" s="35" t="s">
        <v>330</v>
      </c>
    </row>
    <row r="288" spans="1:21" ht="15.75">
      <c r="A288" s="38" t="s">
        <v>334</v>
      </c>
      <c r="B288" s="38" t="s">
        <v>335</v>
      </c>
      <c r="C288" s="8" t="s">
        <v>163</v>
      </c>
      <c r="F288" s="35">
        <v>1</v>
      </c>
      <c r="H288" s="52" t="s">
        <v>358</v>
      </c>
      <c r="I288" s="35" t="s">
        <v>16</v>
      </c>
      <c r="M288" s="54" t="s">
        <v>468</v>
      </c>
      <c r="N288" s="38" t="s">
        <v>468</v>
      </c>
      <c r="O288" s="38" t="s">
        <v>468</v>
      </c>
      <c r="R288" s="35" t="s">
        <v>21</v>
      </c>
      <c r="S288" s="35" t="s">
        <v>21</v>
      </c>
      <c r="T288" s="61" t="s">
        <v>468</v>
      </c>
      <c r="U288" s="38" t="s">
        <v>330</v>
      </c>
    </row>
    <row r="289" spans="1:21" s="38" customFormat="1" ht="15.75">
      <c r="A289" s="38" t="s">
        <v>338</v>
      </c>
      <c r="B289" s="38" t="s">
        <v>345</v>
      </c>
      <c r="C289" s="43" t="s">
        <v>352</v>
      </c>
      <c r="D289" s="43"/>
      <c r="E289" s="43"/>
      <c r="F289" s="39">
        <v>1</v>
      </c>
      <c r="G289" s="57"/>
      <c r="H289" s="57" t="s">
        <v>16</v>
      </c>
      <c r="I289" s="57" t="s">
        <v>16</v>
      </c>
      <c r="J289" s="58"/>
      <c r="K289" s="40"/>
      <c r="L289" s="53"/>
      <c r="M289" s="38">
        <v>230</v>
      </c>
      <c r="N289" s="55" t="s">
        <v>25</v>
      </c>
      <c r="O289" s="55" t="s">
        <v>25</v>
      </c>
      <c r="P289" s="35"/>
      <c r="Q289" s="35"/>
      <c r="R289" s="38" t="s">
        <v>21</v>
      </c>
      <c r="S289" s="38" t="s">
        <v>22</v>
      </c>
      <c r="T289" s="61" t="s">
        <v>468</v>
      </c>
      <c r="U289" s="38" t="s">
        <v>356</v>
      </c>
    </row>
    <row r="290" spans="1:21" s="38" customFormat="1" ht="15.75">
      <c r="A290" s="38" t="s">
        <v>338</v>
      </c>
      <c r="B290" s="38" t="s">
        <v>345</v>
      </c>
      <c r="C290" s="43" t="s">
        <v>353</v>
      </c>
      <c r="D290" s="43"/>
      <c r="E290" s="43"/>
      <c r="F290" s="39">
        <v>1</v>
      </c>
      <c r="G290" s="57"/>
      <c r="H290" s="57" t="s">
        <v>16</v>
      </c>
      <c r="I290" s="57" t="s">
        <v>16</v>
      </c>
      <c r="J290" s="58"/>
      <c r="K290" s="40"/>
      <c r="L290" s="53"/>
      <c r="M290" s="38">
        <v>230</v>
      </c>
      <c r="N290" s="55" t="s">
        <v>25</v>
      </c>
      <c r="O290" s="55" t="s">
        <v>25</v>
      </c>
      <c r="P290" s="35"/>
      <c r="Q290" s="35"/>
      <c r="R290" s="38" t="s">
        <v>21</v>
      </c>
      <c r="S290" s="38" t="s">
        <v>22</v>
      </c>
      <c r="T290" s="61" t="s">
        <v>468</v>
      </c>
      <c r="U290" s="38" t="s">
        <v>333</v>
      </c>
    </row>
    <row r="291" spans="1:21" s="38" customFormat="1" ht="15.75">
      <c r="A291" s="38" t="s">
        <v>338</v>
      </c>
      <c r="B291" s="38" t="s">
        <v>345</v>
      </c>
      <c r="C291" s="43" t="s">
        <v>354</v>
      </c>
      <c r="D291" s="43"/>
      <c r="E291" s="43"/>
      <c r="F291" s="39">
        <v>1</v>
      </c>
      <c r="G291" s="57"/>
      <c r="H291" s="57" t="s">
        <v>16</v>
      </c>
      <c r="I291" s="57" t="s">
        <v>16</v>
      </c>
      <c r="J291" s="58"/>
      <c r="K291" s="40"/>
      <c r="L291" s="53"/>
      <c r="M291" s="38">
        <v>230</v>
      </c>
      <c r="N291" s="55" t="s">
        <v>25</v>
      </c>
      <c r="O291" s="55" t="s">
        <v>25</v>
      </c>
      <c r="P291" s="35"/>
      <c r="Q291" s="35"/>
      <c r="R291" s="38" t="s">
        <v>21</v>
      </c>
      <c r="S291" s="38" t="s">
        <v>22</v>
      </c>
      <c r="T291" s="61" t="s">
        <v>468</v>
      </c>
      <c r="U291" s="38" t="s">
        <v>333</v>
      </c>
    </row>
    <row r="292" spans="1:21" s="38" customFormat="1" ht="15.75">
      <c r="A292" s="38" t="s">
        <v>338</v>
      </c>
      <c r="B292" s="38" t="s">
        <v>345</v>
      </c>
      <c r="C292" s="43" t="s">
        <v>355</v>
      </c>
      <c r="D292" s="43"/>
      <c r="E292" s="43"/>
      <c r="F292" s="39">
        <v>1</v>
      </c>
      <c r="G292" s="57"/>
      <c r="H292" s="57" t="s">
        <v>16</v>
      </c>
      <c r="I292" s="57" t="s">
        <v>16</v>
      </c>
      <c r="J292" s="58"/>
      <c r="K292" s="40"/>
      <c r="L292" s="53"/>
      <c r="M292" s="38">
        <v>230</v>
      </c>
      <c r="N292" s="55" t="s">
        <v>25</v>
      </c>
      <c r="O292" s="55" t="s">
        <v>25</v>
      </c>
      <c r="P292" s="35"/>
      <c r="Q292" s="35"/>
      <c r="R292" s="38" t="s">
        <v>21</v>
      </c>
      <c r="S292" s="38" t="s">
        <v>22</v>
      </c>
      <c r="T292" s="61" t="s">
        <v>468</v>
      </c>
      <c r="U292" s="38" t="s">
        <v>17</v>
      </c>
    </row>
    <row r="293" spans="1:21" s="38" customFormat="1" ht="15.75">
      <c r="A293" s="38" t="s">
        <v>338</v>
      </c>
      <c r="B293" s="38" t="s">
        <v>345</v>
      </c>
      <c r="C293" s="43" t="s">
        <v>347</v>
      </c>
      <c r="D293" s="43" t="s">
        <v>519</v>
      </c>
      <c r="E293" s="36" t="s">
        <v>521</v>
      </c>
      <c r="F293" s="39">
        <v>1</v>
      </c>
      <c r="G293" s="35"/>
      <c r="H293" s="65" t="s">
        <v>16</v>
      </c>
      <c r="I293" s="65" t="s">
        <v>16</v>
      </c>
      <c r="J293" s="35"/>
      <c r="K293" s="35"/>
      <c r="L293" s="35"/>
      <c r="M293" s="54">
        <v>230</v>
      </c>
      <c r="N293" s="40">
        <v>0.2</v>
      </c>
      <c r="O293" s="38">
        <v>0.2</v>
      </c>
      <c r="P293" s="35"/>
      <c r="Q293" s="35"/>
      <c r="R293" s="38" t="s">
        <v>21</v>
      </c>
      <c r="S293" s="55" t="s">
        <v>25</v>
      </c>
      <c r="T293" s="61" t="s">
        <v>468</v>
      </c>
      <c r="U293" s="38" t="s">
        <v>327</v>
      </c>
    </row>
    <row r="294" spans="1:23" ht="36.75" customHeight="1">
      <c r="A294" s="35" t="s">
        <v>339</v>
      </c>
      <c r="B294" s="35" t="s">
        <v>346</v>
      </c>
      <c r="C294" s="43" t="s">
        <v>350</v>
      </c>
      <c r="D294" s="43" t="s">
        <v>351</v>
      </c>
      <c r="E294" s="43"/>
      <c r="F294" s="51" t="s">
        <v>25</v>
      </c>
      <c r="G294" s="78"/>
      <c r="H294" s="65" t="s">
        <v>16</v>
      </c>
      <c r="I294" s="65" t="s">
        <v>16</v>
      </c>
      <c r="J294" s="40"/>
      <c r="K294" s="40"/>
      <c r="L294" s="53"/>
      <c r="M294" s="38" t="s">
        <v>468</v>
      </c>
      <c r="N294" s="40" t="s">
        <v>468</v>
      </c>
      <c r="O294" s="38" t="s">
        <v>468</v>
      </c>
      <c r="P294" s="38"/>
      <c r="Q294" s="38"/>
      <c r="R294" s="38" t="s">
        <v>21</v>
      </c>
      <c r="S294" s="38" t="s">
        <v>21</v>
      </c>
      <c r="T294" s="61" t="s">
        <v>468</v>
      </c>
      <c r="U294" s="73" t="s">
        <v>346</v>
      </c>
      <c r="V294" s="73"/>
      <c r="W294" s="73"/>
    </row>
    <row r="295" spans="1:23" ht="15.75">
      <c r="A295" s="35" t="s">
        <v>339</v>
      </c>
      <c r="B295" s="35" t="s">
        <v>346</v>
      </c>
      <c r="C295" s="43" t="s">
        <v>347</v>
      </c>
      <c r="D295" s="43" t="s">
        <v>519</v>
      </c>
      <c r="E295" s="43" t="s">
        <v>520</v>
      </c>
      <c r="F295" s="35">
        <v>1</v>
      </c>
      <c r="G295" s="78"/>
      <c r="H295" s="65" t="s">
        <v>16</v>
      </c>
      <c r="I295" s="65" t="s">
        <v>16</v>
      </c>
      <c r="J295" s="40"/>
      <c r="K295" s="40"/>
      <c r="L295" s="53"/>
      <c r="M295" s="54">
        <v>230</v>
      </c>
      <c r="N295" s="40">
        <v>0.2</v>
      </c>
      <c r="O295" s="38">
        <v>0.2</v>
      </c>
      <c r="P295" s="54"/>
      <c r="Q295" s="38"/>
      <c r="R295" s="38" t="s">
        <v>21</v>
      </c>
      <c r="S295" s="38" t="s">
        <v>21</v>
      </c>
      <c r="T295" s="61" t="s">
        <v>468</v>
      </c>
      <c r="U295" s="73" t="s">
        <v>327</v>
      </c>
      <c r="V295" s="73"/>
      <c r="W295" s="73"/>
    </row>
    <row r="296" spans="1:21" s="68" customFormat="1" ht="31.5">
      <c r="A296" s="35" t="s">
        <v>339</v>
      </c>
      <c r="B296" s="35" t="s">
        <v>346</v>
      </c>
      <c r="C296" s="20" t="s">
        <v>614</v>
      </c>
      <c r="D296" s="20" t="s">
        <v>576</v>
      </c>
      <c r="E296" s="20"/>
      <c r="F296" s="68">
        <v>1</v>
      </c>
      <c r="M296" s="68" t="s">
        <v>468</v>
      </c>
      <c r="N296" s="69" t="s">
        <v>468</v>
      </c>
      <c r="O296" s="68" t="s">
        <v>468</v>
      </c>
      <c r="R296" s="68" t="s">
        <v>21</v>
      </c>
      <c r="S296" s="68" t="s">
        <v>21</v>
      </c>
      <c r="T296" s="70" t="s">
        <v>468</v>
      </c>
      <c r="U296" s="68" t="s">
        <v>568</v>
      </c>
    </row>
    <row r="297" spans="1:21" ht="31.5">
      <c r="A297" s="35" t="s">
        <v>340</v>
      </c>
      <c r="B297" s="35" t="s">
        <v>327</v>
      </c>
      <c r="C297" s="43" t="s">
        <v>347</v>
      </c>
      <c r="D297" s="43" t="s">
        <v>348</v>
      </c>
      <c r="E297" s="43"/>
      <c r="G297" s="52"/>
      <c r="H297" s="52" t="s">
        <v>16</v>
      </c>
      <c r="I297" s="52" t="s">
        <v>16</v>
      </c>
      <c r="J297" s="40"/>
      <c r="K297" s="40"/>
      <c r="L297" s="53"/>
      <c r="M297" s="54" t="s">
        <v>468</v>
      </c>
      <c r="N297" s="36" t="s">
        <v>468</v>
      </c>
      <c r="O297" s="38" t="s">
        <v>468</v>
      </c>
      <c r="P297" s="38"/>
      <c r="Q297" s="38"/>
      <c r="R297" s="38" t="s">
        <v>21</v>
      </c>
      <c r="S297" s="38" t="s">
        <v>21</v>
      </c>
      <c r="T297" s="61" t="s">
        <v>468</v>
      </c>
      <c r="U297" s="38" t="s">
        <v>327</v>
      </c>
    </row>
    <row r="298" spans="1:21" ht="15.75">
      <c r="A298" s="35" t="s">
        <v>340</v>
      </c>
      <c r="B298" s="35" t="s">
        <v>327</v>
      </c>
      <c r="C298" s="43" t="s">
        <v>347</v>
      </c>
      <c r="D298" s="43" t="s">
        <v>508</v>
      </c>
      <c r="E298" s="43" t="s">
        <v>510</v>
      </c>
      <c r="F298" s="35">
        <v>1</v>
      </c>
      <c r="G298" s="52"/>
      <c r="H298" s="52"/>
      <c r="I298" s="52"/>
      <c r="J298" s="40"/>
      <c r="K298" s="40"/>
      <c r="L298" s="53"/>
      <c r="M298" s="54">
        <v>230</v>
      </c>
      <c r="N298" s="36">
        <v>0.1</v>
      </c>
      <c r="O298" s="38">
        <v>0.1</v>
      </c>
      <c r="P298" s="38"/>
      <c r="Q298" s="38"/>
      <c r="R298" s="38" t="s">
        <v>21</v>
      </c>
      <c r="S298" s="38" t="s">
        <v>21</v>
      </c>
      <c r="T298" s="61" t="s">
        <v>468</v>
      </c>
      <c r="U298" s="38" t="s">
        <v>327</v>
      </c>
    </row>
    <row r="299" spans="1:21" ht="15.75">
      <c r="A299" s="35" t="s">
        <v>340</v>
      </c>
      <c r="B299" s="35" t="s">
        <v>327</v>
      </c>
      <c r="C299" s="43" t="s">
        <v>347</v>
      </c>
      <c r="D299" s="43" t="s">
        <v>511</v>
      </c>
      <c r="E299" s="43" t="s">
        <v>512</v>
      </c>
      <c r="F299" s="35">
        <v>1</v>
      </c>
      <c r="G299" s="52"/>
      <c r="H299" s="52"/>
      <c r="I299" s="52"/>
      <c r="J299" s="40"/>
      <c r="K299" s="40"/>
      <c r="L299" s="53"/>
      <c r="M299" s="54">
        <v>400</v>
      </c>
      <c r="N299" s="36">
        <v>9</v>
      </c>
      <c r="O299" s="38">
        <v>9</v>
      </c>
      <c r="P299" s="38"/>
      <c r="Q299" s="38"/>
      <c r="R299" s="38" t="s">
        <v>21</v>
      </c>
      <c r="S299" s="38" t="s">
        <v>21</v>
      </c>
      <c r="T299" s="61" t="s">
        <v>468</v>
      </c>
      <c r="U299" s="38" t="s">
        <v>327</v>
      </c>
    </row>
    <row r="300" spans="1:21" ht="15.75">
      <c r="A300" s="35" t="s">
        <v>340</v>
      </c>
      <c r="B300" s="35" t="s">
        <v>327</v>
      </c>
      <c r="C300" s="43" t="s">
        <v>347</v>
      </c>
      <c r="D300" s="43" t="s">
        <v>513</v>
      </c>
      <c r="E300" s="43" t="s">
        <v>514</v>
      </c>
      <c r="F300" s="35">
        <v>2</v>
      </c>
      <c r="G300" s="52"/>
      <c r="H300" s="52"/>
      <c r="I300" s="52"/>
      <c r="J300" s="40"/>
      <c r="K300" s="40"/>
      <c r="L300" s="53"/>
      <c r="M300" s="54">
        <v>230</v>
      </c>
      <c r="N300" s="36">
        <v>1</v>
      </c>
      <c r="O300" s="38">
        <v>0.5</v>
      </c>
      <c r="P300" s="38"/>
      <c r="Q300" s="38"/>
      <c r="R300" s="38" t="s">
        <v>21</v>
      </c>
      <c r="S300" s="38" t="s">
        <v>21</v>
      </c>
      <c r="T300" s="61" t="s">
        <v>468</v>
      </c>
      <c r="U300" s="38" t="s">
        <v>327</v>
      </c>
    </row>
    <row r="301" spans="1:21" ht="15.75">
      <c r="A301" s="35" t="s">
        <v>340</v>
      </c>
      <c r="B301" s="35" t="s">
        <v>327</v>
      </c>
      <c r="C301" s="43" t="s">
        <v>347</v>
      </c>
      <c r="D301" s="43" t="s">
        <v>515</v>
      </c>
      <c r="E301" s="43" t="s">
        <v>516</v>
      </c>
      <c r="F301" s="35">
        <v>2</v>
      </c>
      <c r="G301" s="52"/>
      <c r="H301" s="52"/>
      <c r="I301" s="52"/>
      <c r="J301" s="40"/>
      <c r="K301" s="40"/>
      <c r="L301" s="53"/>
      <c r="M301" s="54">
        <v>230</v>
      </c>
      <c r="N301" s="36">
        <v>2.4</v>
      </c>
      <c r="O301" s="38">
        <v>1.2</v>
      </c>
      <c r="P301" s="38"/>
      <c r="Q301" s="38"/>
      <c r="R301" s="38" t="s">
        <v>21</v>
      </c>
      <c r="S301" s="38" t="s">
        <v>21</v>
      </c>
      <c r="T301" s="61" t="s">
        <v>468</v>
      </c>
      <c r="U301" s="38" t="s">
        <v>327</v>
      </c>
    </row>
    <row r="302" spans="1:21" ht="15.75">
      <c r="A302" s="35" t="s">
        <v>340</v>
      </c>
      <c r="B302" s="35" t="s">
        <v>327</v>
      </c>
      <c r="C302" s="43" t="s">
        <v>347</v>
      </c>
      <c r="D302" s="43" t="s">
        <v>517</v>
      </c>
      <c r="E302" s="43" t="s">
        <v>518</v>
      </c>
      <c r="F302" s="35">
        <v>1</v>
      </c>
      <c r="G302" s="52"/>
      <c r="H302" s="52"/>
      <c r="I302" s="52"/>
      <c r="J302" s="40"/>
      <c r="K302" s="40"/>
      <c r="L302" s="53"/>
      <c r="M302" s="54">
        <v>230</v>
      </c>
      <c r="N302" s="36">
        <v>0.1</v>
      </c>
      <c r="O302" s="38">
        <v>0.1</v>
      </c>
      <c r="P302" s="38"/>
      <c r="Q302" s="38"/>
      <c r="R302" s="38" t="s">
        <v>21</v>
      </c>
      <c r="S302" s="38" t="s">
        <v>21</v>
      </c>
      <c r="T302" s="61" t="s">
        <v>468</v>
      </c>
      <c r="U302" s="38" t="s">
        <v>327</v>
      </c>
    </row>
    <row r="303" spans="1:21" ht="31.5">
      <c r="A303" s="35" t="s">
        <v>340</v>
      </c>
      <c r="B303" s="35" t="s">
        <v>327</v>
      </c>
      <c r="C303" s="43" t="s">
        <v>26</v>
      </c>
      <c r="D303" s="43" t="s">
        <v>349</v>
      </c>
      <c r="E303" s="43"/>
      <c r="F303" s="37">
        <v>1</v>
      </c>
      <c r="G303" s="52"/>
      <c r="H303" s="52" t="s">
        <v>16</v>
      </c>
      <c r="I303" s="52" t="s">
        <v>16</v>
      </c>
      <c r="J303" s="40"/>
      <c r="K303" s="40"/>
      <c r="L303" s="53"/>
      <c r="M303" s="54" t="s">
        <v>468</v>
      </c>
      <c r="N303" s="38" t="s">
        <v>468</v>
      </c>
      <c r="O303" s="38" t="s">
        <v>468</v>
      </c>
      <c r="R303" s="38" t="s">
        <v>21</v>
      </c>
      <c r="S303" s="38" t="s">
        <v>21</v>
      </c>
      <c r="T303" s="61" t="s">
        <v>468</v>
      </c>
      <c r="U303" s="38" t="s">
        <v>327</v>
      </c>
    </row>
    <row r="304" spans="3:21" ht="15.75">
      <c r="C304" s="43"/>
      <c r="D304" s="43"/>
      <c r="E304" s="43"/>
      <c r="F304" s="37"/>
      <c r="G304" s="52"/>
      <c r="H304" s="52"/>
      <c r="I304" s="52"/>
      <c r="J304" s="40"/>
      <c r="K304" s="40"/>
      <c r="L304" s="53"/>
      <c r="M304" s="54"/>
      <c r="N304" s="38"/>
      <c r="O304" s="38"/>
      <c r="R304" s="38"/>
      <c r="S304" s="38"/>
      <c r="T304" s="61"/>
      <c r="U304" s="38"/>
    </row>
    <row r="305" spans="1:21" s="68" customFormat="1" ht="31.5">
      <c r="A305" s="35" t="s">
        <v>340</v>
      </c>
      <c r="B305" s="35" t="s">
        <v>327</v>
      </c>
      <c r="C305" s="20" t="s">
        <v>614</v>
      </c>
      <c r="D305" s="20" t="s">
        <v>575</v>
      </c>
      <c r="E305" s="20"/>
      <c r="F305" s="68">
        <v>1</v>
      </c>
      <c r="M305" s="68" t="s">
        <v>468</v>
      </c>
      <c r="N305" s="69" t="s">
        <v>468</v>
      </c>
      <c r="O305" s="68" t="s">
        <v>468</v>
      </c>
      <c r="R305" s="68" t="s">
        <v>22</v>
      </c>
      <c r="S305" s="68" t="s">
        <v>22</v>
      </c>
      <c r="T305" s="70" t="s">
        <v>468</v>
      </c>
      <c r="U305" s="68" t="s">
        <v>568</v>
      </c>
    </row>
    <row r="306" spans="1:21" ht="15.75">
      <c r="A306" s="35" t="s">
        <v>342</v>
      </c>
      <c r="B306" s="35" t="s">
        <v>359</v>
      </c>
      <c r="C306" s="8" t="s">
        <v>360</v>
      </c>
      <c r="F306" s="35">
        <v>1</v>
      </c>
      <c r="H306" s="65" t="s">
        <v>16</v>
      </c>
      <c r="I306" s="65" t="s">
        <v>16</v>
      </c>
      <c r="M306" s="54" t="s">
        <v>468</v>
      </c>
      <c r="N306" s="38" t="s">
        <v>468</v>
      </c>
      <c r="O306" s="38" t="s">
        <v>468</v>
      </c>
      <c r="R306" s="38" t="s">
        <v>21</v>
      </c>
      <c r="S306" s="35" t="s">
        <v>21</v>
      </c>
      <c r="T306" s="61" t="s">
        <v>468</v>
      </c>
      <c r="U306" s="38" t="s">
        <v>327</v>
      </c>
    </row>
    <row r="307" spans="1:21" ht="15.75">
      <c r="A307" s="35" t="s">
        <v>342</v>
      </c>
      <c r="B307" s="35" t="s">
        <v>359</v>
      </c>
      <c r="C307" s="8" t="s">
        <v>361</v>
      </c>
      <c r="F307" s="35">
        <v>1</v>
      </c>
      <c r="H307" s="65" t="s">
        <v>16</v>
      </c>
      <c r="I307" s="65" t="s">
        <v>16</v>
      </c>
      <c r="M307" s="54" t="s">
        <v>468</v>
      </c>
      <c r="N307" s="38" t="s">
        <v>468</v>
      </c>
      <c r="O307" s="38" t="s">
        <v>468</v>
      </c>
      <c r="R307" s="38" t="s">
        <v>21</v>
      </c>
      <c r="S307" s="35" t="s">
        <v>21</v>
      </c>
      <c r="T307" s="61" t="s">
        <v>468</v>
      </c>
      <c r="U307" s="35" t="s">
        <v>327</v>
      </c>
    </row>
    <row r="308" spans="1:21" ht="12.75" customHeight="1">
      <c r="A308" s="35" t="s">
        <v>343</v>
      </c>
      <c r="B308" s="35" t="s">
        <v>362</v>
      </c>
      <c r="C308" s="8" t="s">
        <v>363</v>
      </c>
      <c r="D308" s="8" t="s">
        <v>364</v>
      </c>
      <c r="F308" s="35">
        <v>1</v>
      </c>
      <c r="G308" s="62">
        <v>85</v>
      </c>
      <c r="H308" s="62">
        <f>G308*F308</f>
        <v>85</v>
      </c>
      <c r="I308" s="65" t="s">
        <v>16</v>
      </c>
      <c r="J308" s="79"/>
      <c r="M308" s="54" t="s">
        <v>468</v>
      </c>
      <c r="N308" s="38" t="s">
        <v>468</v>
      </c>
      <c r="O308" s="38" t="s">
        <v>468</v>
      </c>
      <c r="R308" s="38" t="s">
        <v>21</v>
      </c>
      <c r="S308" s="35" t="s">
        <v>21</v>
      </c>
      <c r="T308" s="61" t="s">
        <v>468</v>
      </c>
      <c r="U308" s="35" t="s">
        <v>327</v>
      </c>
    </row>
    <row r="309" spans="1:21" ht="13.5" customHeight="1">
      <c r="A309" s="35" t="s">
        <v>343</v>
      </c>
      <c r="B309" s="35" t="s">
        <v>362</v>
      </c>
      <c r="C309" s="8" t="s">
        <v>218</v>
      </c>
      <c r="D309" s="8" t="s">
        <v>365</v>
      </c>
      <c r="F309" s="35">
        <v>1</v>
      </c>
      <c r="G309" s="62">
        <v>150</v>
      </c>
      <c r="H309" s="62">
        <f>G309*F309</f>
        <v>150</v>
      </c>
      <c r="I309" s="65" t="s">
        <v>16</v>
      </c>
      <c r="J309" s="79"/>
      <c r="M309" s="54" t="s">
        <v>468</v>
      </c>
      <c r="N309" s="38" t="s">
        <v>468</v>
      </c>
      <c r="O309" s="38" t="s">
        <v>468</v>
      </c>
      <c r="R309" s="38" t="s">
        <v>21</v>
      </c>
      <c r="S309" s="35" t="s">
        <v>21</v>
      </c>
      <c r="T309" s="61" t="s">
        <v>468</v>
      </c>
      <c r="U309" s="35" t="s">
        <v>327</v>
      </c>
    </row>
    <row r="310" spans="1:21" ht="15.75">
      <c r="A310" s="35" t="s">
        <v>343</v>
      </c>
      <c r="B310" s="35" t="s">
        <v>362</v>
      </c>
      <c r="C310" s="8" t="s">
        <v>646</v>
      </c>
      <c r="D310" s="8" t="s">
        <v>678</v>
      </c>
      <c r="F310" s="35">
        <v>1</v>
      </c>
      <c r="H310" s="45" t="s">
        <v>16</v>
      </c>
      <c r="I310" s="45" t="s">
        <v>16</v>
      </c>
      <c r="M310" s="46" t="s">
        <v>468</v>
      </c>
      <c r="N310" s="47" t="s">
        <v>468</v>
      </c>
      <c r="O310" s="47" t="s">
        <v>468</v>
      </c>
      <c r="R310" s="35" t="s">
        <v>21</v>
      </c>
      <c r="S310" s="35" t="s">
        <v>21</v>
      </c>
      <c r="T310" s="48" t="s">
        <v>468</v>
      </c>
      <c r="U310" s="35" t="s">
        <v>330</v>
      </c>
    </row>
    <row r="311" spans="1:21" ht="14.25" customHeight="1">
      <c r="A311" s="35" t="s">
        <v>344</v>
      </c>
      <c r="B311" s="35" t="s">
        <v>360</v>
      </c>
      <c r="C311" s="8" t="s">
        <v>360</v>
      </c>
      <c r="F311" s="35">
        <v>1</v>
      </c>
      <c r="G311" s="62"/>
      <c r="H311" s="65" t="s">
        <v>16</v>
      </c>
      <c r="I311" s="65" t="s">
        <v>16</v>
      </c>
      <c r="J311" s="79"/>
      <c r="M311" s="54" t="s">
        <v>468</v>
      </c>
      <c r="N311" s="38" t="s">
        <v>468</v>
      </c>
      <c r="O311" s="38" t="s">
        <v>468</v>
      </c>
      <c r="R311" s="38" t="s">
        <v>21</v>
      </c>
      <c r="S311" s="35" t="s">
        <v>21</v>
      </c>
      <c r="T311" s="61" t="s">
        <v>468</v>
      </c>
      <c r="U311" s="38" t="s">
        <v>327</v>
      </c>
    </row>
    <row r="312" spans="1:21" ht="35.25" customHeight="1">
      <c r="A312" s="35" t="s">
        <v>344</v>
      </c>
      <c r="B312" s="35" t="s">
        <v>360</v>
      </c>
      <c r="C312" s="8" t="s">
        <v>361</v>
      </c>
      <c r="F312" s="35">
        <v>1</v>
      </c>
      <c r="G312" s="62"/>
      <c r="H312" s="65" t="s">
        <v>16</v>
      </c>
      <c r="I312" s="65" t="s">
        <v>16</v>
      </c>
      <c r="J312" s="79"/>
      <c r="M312" s="54" t="s">
        <v>468</v>
      </c>
      <c r="N312" s="38" t="s">
        <v>468</v>
      </c>
      <c r="O312" s="38" t="s">
        <v>468</v>
      </c>
      <c r="R312" s="38" t="s">
        <v>21</v>
      </c>
      <c r="S312" s="35" t="s">
        <v>21</v>
      </c>
      <c r="T312" s="61" t="s">
        <v>468</v>
      </c>
      <c r="U312" s="35" t="s">
        <v>327</v>
      </c>
    </row>
    <row r="313" spans="1:21" ht="15.75">
      <c r="A313" s="35" t="s">
        <v>366</v>
      </c>
      <c r="B313" s="35" t="s">
        <v>206</v>
      </c>
      <c r="C313" s="8" t="s">
        <v>367</v>
      </c>
      <c r="D313" s="8" t="s">
        <v>369</v>
      </c>
      <c r="F313" s="35">
        <v>1</v>
      </c>
      <c r="G313" s="62"/>
      <c r="H313" s="65" t="s">
        <v>23</v>
      </c>
      <c r="J313" s="79"/>
      <c r="M313" s="35">
        <v>230</v>
      </c>
      <c r="N313" s="35">
        <v>2</v>
      </c>
      <c r="O313" s="35">
        <v>1</v>
      </c>
      <c r="R313" s="35" t="s">
        <v>21</v>
      </c>
      <c r="S313" s="35" t="s">
        <v>21</v>
      </c>
      <c r="T313" s="61" t="s">
        <v>468</v>
      </c>
      <c r="U313" s="35" t="s">
        <v>17</v>
      </c>
    </row>
    <row r="314" spans="1:21" s="68" customFormat="1" ht="31.5">
      <c r="A314" s="35" t="s">
        <v>366</v>
      </c>
      <c r="B314" s="35" t="s">
        <v>206</v>
      </c>
      <c r="C314" s="20" t="s">
        <v>617</v>
      </c>
      <c r="D314" s="20" t="s">
        <v>584</v>
      </c>
      <c r="E314" s="20"/>
      <c r="F314" s="68">
        <v>1</v>
      </c>
      <c r="M314" s="68" t="s">
        <v>468</v>
      </c>
      <c r="N314" s="69" t="s">
        <v>468</v>
      </c>
      <c r="O314" s="68" t="s">
        <v>468</v>
      </c>
      <c r="R314" s="68" t="s">
        <v>22</v>
      </c>
      <c r="S314" s="68" t="s">
        <v>22</v>
      </c>
      <c r="T314" s="70" t="s">
        <v>468</v>
      </c>
      <c r="U314" s="68" t="s">
        <v>568</v>
      </c>
    </row>
    <row r="315" spans="1:21" ht="15.75">
      <c r="A315" s="35" t="s">
        <v>366</v>
      </c>
      <c r="B315" s="35" t="s">
        <v>206</v>
      </c>
      <c r="C315" s="8" t="s">
        <v>218</v>
      </c>
      <c r="D315" s="8" t="s">
        <v>368</v>
      </c>
      <c r="F315" s="35">
        <v>1</v>
      </c>
      <c r="G315" s="62"/>
      <c r="H315" s="65" t="s">
        <v>23</v>
      </c>
      <c r="I315" s="65"/>
      <c r="J315" s="79"/>
      <c r="M315" s="54" t="s">
        <v>468</v>
      </c>
      <c r="N315" s="38" t="s">
        <v>468</v>
      </c>
      <c r="O315" s="38" t="s">
        <v>468</v>
      </c>
      <c r="R315" s="38" t="s">
        <v>21</v>
      </c>
      <c r="S315" s="35" t="s">
        <v>21</v>
      </c>
      <c r="T315" s="61" t="s">
        <v>468</v>
      </c>
      <c r="U315" s="35" t="s">
        <v>17</v>
      </c>
    </row>
    <row r="316" spans="1:21" ht="15.75">
      <c r="A316" s="35" t="s">
        <v>366</v>
      </c>
      <c r="B316" s="35" t="s">
        <v>206</v>
      </c>
      <c r="C316" s="36" t="s">
        <v>400</v>
      </c>
      <c r="D316" s="36" t="s">
        <v>368</v>
      </c>
      <c r="E316" s="36"/>
      <c r="F316" s="38">
        <v>1</v>
      </c>
      <c r="G316" s="62">
        <v>1000</v>
      </c>
      <c r="H316" s="65" t="s">
        <v>23</v>
      </c>
      <c r="I316" s="65"/>
      <c r="J316" s="79">
        <f>F316*G316</f>
        <v>1000</v>
      </c>
      <c r="M316" s="54" t="s">
        <v>468</v>
      </c>
      <c r="N316" s="38" t="s">
        <v>468</v>
      </c>
      <c r="O316" s="38" t="s">
        <v>468</v>
      </c>
      <c r="R316" s="38" t="s">
        <v>21</v>
      </c>
      <c r="S316" s="35" t="s">
        <v>21</v>
      </c>
      <c r="T316" s="61" t="s">
        <v>468</v>
      </c>
      <c r="U316" s="35" t="s">
        <v>17</v>
      </c>
    </row>
    <row r="317" spans="1:21" ht="15.75">
      <c r="A317" s="35" t="s">
        <v>370</v>
      </c>
      <c r="B317" s="35" t="s">
        <v>621</v>
      </c>
      <c r="C317" s="43" t="s">
        <v>380</v>
      </c>
      <c r="D317" s="43" t="s">
        <v>381</v>
      </c>
      <c r="E317" s="43"/>
      <c r="F317" s="39">
        <v>1</v>
      </c>
      <c r="G317" s="62"/>
      <c r="H317" s="57" t="s">
        <v>23</v>
      </c>
      <c r="I317" s="57"/>
      <c r="J317" s="79" t="s">
        <v>17</v>
      </c>
      <c r="K317" s="40"/>
      <c r="L317" s="53"/>
      <c r="M317" s="54" t="s">
        <v>468</v>
      </c>
      <c r="N317" s="38" t="s">
        <v>468</v>
      </c>
      <c r="O317" s="38" t="s">
        <v>468</v>
      </c>
      <c r="R317" s="38" t="s">
        <v>21</v>
      </c>
      <c r="S317" s="35" t="s">
        <v>21</v>
      </c>
      <c r="T317" s="61" t="s">
        <v>468</v>
      </c>
      <c r="U317" s="35" t="s">
        <v>17</v>
      </c>
    </row>
    <row r="318" spans="1:28" ht="31.5">
      <c r="A318" s="35" t="s">
        <v>370</v>
      </c>
      <c r="B318" s="35" t="s">
        <v>621</v>
      </c>
      <c r="C318" s="43" t="s">
        <v>245</v>
      </c>
      <c r="D318" s="43" t="s">
        <v>382</v>
      </c>
      <c r="E318" s="43"/>
      <c r="F318" s="39">
        <v>1</v>
      </c>
      <c r="G318" s="62"/>
      <c r="H318" s="57" t="s">
        <v>23</v>
      </c>
      <c r="I318" s="57"/>
      <c r="J318" s="79" t="s">
        <v>17</v>
      </c>
      <c r="K318" s="40"/>
      <c r="L318" s="53"/>
      <c r="M318" s="54">
        <v>230</v>
      </c>
      <c r="N318" s="39">
        <v>0.5</v>
      </c>
      <c r="O318" s="38">
        <v>0.1</v>
      </c>
      <c r="P318" s="38"/>
      <c r="Q318" s="38"/>
      <c r="R318" s="38" t="s">
        <v>22</v>
      </c>
      <c r="S318" s="38" t="s">
        <v>22</v>
      </c>
      <c r="T318" s="61" t="s">
        <v>468</v>
      </c>
      <c r="U318" s="38" t="s">
        <v>17</v>
      </c>
      <c r="V318" s="39"/>
      <c r="W318" s="38"/>
      <c r="X318" s="38"/>
      <c r="Y318" s="38"/>
      <c r="Z318" s="38"/>
      <c r="AA318" s="38"/>
      <c r="AB318" s="38"/>
    </row>
    <row r="319" spans="1:28" ht="15.75">
      <c r="A319" s="35" t="s">
        <v>341</v>
      </c>
      <c r="B319" s="35" t="s">
        <v>379</v>
      </c>
      <c r="C319" s="43" t="s">
        <v>397</v>
      </c>
      <c r="D319" s="43" t="s">
        <v>398</v>
      </c>
      <c r="E319" s="43"/>
      <c r="F319" s="39">
        <v>1</v>
      </c>
      <c r="G319" s="62"/>
      <c r="H319" s="57" t="s">
        <v>23</v>
      </c>
      <c r="I319" s="57"/>
      <c r="J319" s="79" t="s">
        <v>17</v>
      </c>
      <c r="K319" s="40"/>
      <c r="L319" s="53"/>
      <c r="M319" s="54">
        <v>230</v>
      </c>
      <c r="N319" s="39">
        <v>0.5</v>
      </c>
      <c r="O319" s="38">
        <v>0.1</v>
      </c>
      <c r="P319" s="38"/>
      <c r="Q319" s="38"/>
      <c r="R319" s="38" t="s">
        <v>22</v>
      </c>
      <c r="S319" s="38" t="s">
        <v>22</v>
      </c>
      <c r="T319" s="61" t="s">
        <v>468</v>
      </c>
      <c r="U319" s="38" t="s">
        <v>356</v>
      </c>
      <c r="V319" s="39"/>
      <c r="W319" s="38"/>
      <c r="X319" s="38"/>
      <c r="Y319" s="38"/>
      <c r="Z319" s="38"/>
      <c r="AA319" s="38"/>
      <c r="AB319" s="38"/>
    </row>
    <row r="320" spans="1:28" ht="15.75">
      <c r="A320" s="35" t="s">
        <v>341</v>
      </c>
      <c r="B320" s="35" t="s">
        <v>379</v>
      </c>
      <c r="C320" s="43" t="s">
        <v>622</v>
      </c>
      <c r="D320" s="43" t="s">
        <v>623</v>
      </c>
      <c r="E320" s="43"/>
      <c r="F320" s="39">
        <v>1</v>
      </c>
      <c r="G320" s="62"/>
      <c r="H320" s="57" t="s">
        <v>16</v>
      </c>
      <c r="I320" s="57" t="s">
        <v>16</v>
      </c>
      <c r="J320" s="79"/>
      <c r="K320" s="40"/>
      <c r="L320" s="53"/>
      <c r="M320" s="54">
        <v>230</v>
      </c>
      <c r="N320" s="39">
        <v>0.5</v>
      </c>
      <c r="O320" s="38">
        <v>0.1</v>
      </c>
      <c r="P320" s="38"/>
      <c r="Q320" s="38"/>
      <c r="R320" s="38" t="s">
        <v>25</v>
      </c>
      <c r="S320" s="38" t="s">
        <v>25</v>
      </c>
      <c r="T320" s="61" t="s">
        <v>468</v>
      </c>
      <c r="U320" s="38" t="s">
        <v>333</v>
      </c>
      <c r="V320" s="39"/>
      <c r="W320" s="38"/>
      <c r="X320" s="38"/>
      <c r="Y320" s="38"/>
      <c r="Z320" s="38"/>
      <c r="AA320" s="38"/>
      <c r="AB320" s="38"/>
    </row>
    <row r="321" spans="1:21" ht="31.5">
      <c r="A321" s="35" t="s">
        <v>371</v>
      </c>
      <c r="B321" s="35" t="s">
        <v>383</v>
      </c>
      <c r="C321" s="43" t="s">
        <v>385</v>
      </c>
      <c r="D321" s="43" t="s">
        <v>386</v>
      </c>
      <c r="E321" s="43"/>
      <c r="F321" s="39">
        <v>10</v>
      </c>
      <c r="G321" s="62"/>
      <c r="H321" s="57" t="s">
        <v>16</v>
      </c>
      <c r="I321" s="57" t="s">
        <v>16</v>
      </c>
      <c r="J321" s="79"/>
      <c r="K321" s="40"/>
      <c r="L321" s="53"/>
      <c r="M321" s="54" t="s">
        <v>468</v>
      </c>
      <c r="N321" s="38" t="s">
        <v>468</v>
      </c>
      <c r="O321" s="38" t="s">
        <v>468</v>
      </c>
      <c r="R321" s="38" t="s">
        <v>21</v>
      </c>
      <c r="S321" s="35" t="s">
        <v>21</v>
      </c>
      <c r="T321" s="61" t="s">
        <v>468</v>
      </c>
      <c r="U321" s="35" t="s">
        <v>332</v>
      </c>
    </row>
    <row r="322" spans="1:21" ht="47.25">
      <c r="A322" s="35" t="s">
        <v>371</v>
      </c>
      <c r="B322" s="35" t="s">
        <v>383</v>
      </c>
      <c r="C322" s="43" t="s">
        <v>388</v>
      </c>
      <c r="D322" s="43" t="s">
        <v>387</v>
      </c>
      <c r="E322" s="43"/>
      <c r="F322" s="39">
        <v>4</v>
      </c>
      <c r="G322" s="62"/>
      <c r="H322" s="57" t="s">
        <v>16</v>
      </c>
      <c r="I322" s="57" t="s">
        <v>16</v>
      </c>
      <c r="J322" s="79"/>
      <c r="K322" s="40"/>
      <c r="L322" s="53"/>
      <c r="M322" s="54" t="s">
        <v>468</v>
      </c>
      <c r="N322" s="38" t="s">
        <v>468</v>
      </c>
      <c r="O322" s="38" t="s">
        <v>468</v>
      </c>
      <c r="R322" s="38" t="s">
        <v>21</v>
      </c>
      <c r="S322" s="35" t="s">
        <v>21</v>
      </c>
      <c r="T322" s="61" t="s">
        <v>468</v>
      </c>
      <c r="U322" s="35" t="s">
        <v>332</v>
      </c>
    </row>
    <row r="323" spans="1:21" ht="15.75">
      <c r="A323" s="35" t="s">
        <v>371</v>
      </c>
      <c r="B323" s="35" t="s">
        <v>383</v>
      </c>
      <c r="C323" s="8" t="s">
        <v>593</v>
      </c>
      <c r="F323" s="39">
        <v>1</v>
      </c>
      <c r="H323" s="45" t="s">
        <v>25</v>
      </c>
      <c r="I323" s="45"/>
      <c r="M323" s="46">
        <v>24</v>
      </c>
      <c r="N323" s="47" t="s">
        <v>468</v>
      </c>
      <c r="O323" s="47" t="s">
        <v>468</v>
      </c>
      <c r="R323" s="35" t="s">
        <v>21</v>
      </c>
      <c r="S323" s="35" t="s">
        <v>21</v>
      </c>
      <c r="T323" s="48" t="s">
        <v>468</v>
      </c>
      <c r="U323" s="35" t="s">
        <v>568</v>
      </c>
    </row>
    <row r="324" spans="1:21" ht="15.75">
      <c r="A324" s="35" t="s">
        <v>371</v>
      </c>
      <c r="B324" s="35" t="s">
        <v>383</v>
      </c>
      <c r="C324" s="8" t="s">
        <v>591</v>
      </c>
      <c r="D324" s="8" t="s">
        <v>596</v>
      </c>
      <c r="F324" s="35">
        <v>1</v>
      </c>
      <c r="H324" s="45" t="s">
        <v>16</v>
      </c>
      <c r="I324" s="45" t="s">
        <v>16</v>
      </c>
      <c r="M324" s="46" t="s">
        <v>468</v>
      </c>
      <c r="N324" s="47" t="s">
        <v>468</v>
      </c>
      <c r="O324" s="47" t="s">
        <v>468</v>
      </c>
      <c r="R324" s="35" t="s">
        <v>21</v>
      </c>
      <c r="S324" s="35" t="s">
        <v>21</v>
      </c>
      <c r="T324" s="48" t="s">
        <v>468</v>
      </c>
      <c r="U324" s="35" t="s">
        <v>330</v>
      </c>
    </row>
    <row r="325" spans="1:21" ht="15.75">
      <c r="A325" s="35" t="s">
        <v>372</v>
      </c>
      <c r="B325" s="35" t="s">
        <v>360</v>
      </c>
      <c r="C325" s="8" t="s">
        <v>360</v>
      </c>
      <c r="F325" s="35">
        <v>1</v>
      </c>
      <c r="G325" s="62"/>
      <c r="H325" s="65" t="s">
        <v>16</v>
      </c>
      <c r="I325" s="65" t="s">
        <v>16</v>
      </c>
      <c r="J325" s="79"/>
      <c r="M325" s="54" t="s">
        <v>468</v>
      </c>
      <c r="N325" s="38" t="s">
        <v>468</v>
      </c>
      <c r="O325" s="38" t="s">
        <v>468</v>
      </c>
      <c r="R325" s="38" t="s">
        <v>21</v>
      </c>
      <c r="S325" s="35" t="s">
        <v>21</v>
      </c>
      <c r="T325" s="61" t="s">
        <v>468</v>
      </c>
      <c r="U325" s="38" t="s">
        <v>327</v>
      </c>
    </row>
    <row r="326" spans="1:21" ht="15.75">
      <c r="A326" s="35" t="s">
        <v>372</v>
      </c>
      <c r="B326" s="35" t="s">
        <v>360</v>
      </c>
      <c r="C326" s="8" t="s">
        <v>361</v>
      </c>
      <c r="F326" s="35">
        <v>1</v>
      </c>
      <c r="G326" s="62"/>
      <c r="H326" s="65" t="s">
        <v>16</v>
      </c>
      <c r="I326" s="65" t="s">
        <v>16</v>
      </c>
      <c r="J326" s="79"/>
      <c r="M326" s="54" t="s">
        <v>468</v>
      </c>
      <c r="N326" s="38" t="s">
        <v>468</v>
      </c>
      <c r="O326" s="38" t="s">
        <v>468</v>
      </c>
      <c r="R326" s="38" t="s">
        <v>21</v>
      </c>
      <c r="S326" s="35" t="s">
        <v>21</v>
      </c>
      <c r="T326" s="61" t="s">
        <v>468</v>
      </c>
      <c r="U326" s="35" t="s">
        <v>327</v>
      </c>
    </row>
    <row r="327" spans="1:21" ht="15.75">
      <c r="A327" s="35" t="s">
        <v>373</v>
      </c>
      <c r="B327" s="35" t="s">
        <v>251</v>
      </c>
      <c r="C327" s="8" t="s">
        <v>251</v>
      </c>
      <c r="F327" s="39">
        <v>2</v>
      </c>
      <c r="G327" s="62"/>
      <c r="H327" s="65" t="s">
        <v>16</v>
      </c>
      <c r="I327" s="65" t="s">
        <v>16</v>
      </c>
      <c r="J327" s="79"/>
      <c r="M327" s="54" t="s">
        <v>468</v>
      </c>
      <c r="N327" s="38" t="s">
        <v>468</v>
      </c>
      <c r="O327" s="38" t="s">
        <v>468</v>
      </c>
      <c r="R327" s="38" t="s">
        <v>21</v>
      </c>
      <c r="S327" s="35" t="s">
        <v>21</v>
      </c>
      <c r="T327" s="61" t="s">
        <v>468</v>
      </c>
      <c r="U327" s="35" t="s">
        <v>327</v>
      </c>
    </row>
    <row r="328" spans="1:21" ht="15.75">
      <c r="A328" s="35" t="s">
        <v>373</v>
      </c>
      <c r="B328" s="35" t="s">
        <v>251</v>
      </c>
      <c r="C328" s="8" t="s">
        <v>646</v>
      </c>
      <c r="D328" s="8" t="s">
        <v>678</v>
      </c>
      <c r="H328" s="45" t="s">
        <v>16</v>
      </c>
      <c r="I328" s="45" t="s">
        <v>16</v>
      </c>
      <c r="M328" s="46" t="s">
        <v>468</v>
      </c>
      <c r="N328" s="47" t="s">
        <v>468</v>
      </c>
      <c r="O328" s="47" t="s">
        <v>468</v>
      </c>
      <c r="R328" s="35" t="s">
        <v>21</v>
      </c>
      <c r="S328" s="35" t="s">
        <v>21</v>
      </c>
      <c r="T328" s="48" t="s">
        <v>468</v>
      </c>
      <c r="U328" s="35" t="s">
        <v>330</v>
      </c>
    </row>
    <row r="329" spans="1:21" ht="15.75">
      <c r="A329" s="35" t="s">
        <v>374</v>
      </c>
      <c r="B329" s="35" t="s">
        <v>251</v>
      </c>
      <c r="C329" s="8" t="s">
        <v>251</v>
      </c>
      <c r="F329" s="39">
        <v>1</v>
      </c>
      <c r="G329" s="62"/>
      <c r="H329" s="65" t="s">
        <v>16</v>
      </c>
      <c r="I329" s="65" t="s">
        <v>16</v>
      </c>
      <c r="J329" s="80"/>
      <c r="M329" s="54" t="s">
        <v>468</v>
      </c>
      <c r="N329" s="38" t="s">
        <v>468</v>
      </c>
      <c r="O329" s="38" t="s">
        <v>468</v>
      </c>
      <c r="R329" s="38" t="s">
        <v>21</v>
      </c>
      <c r="S329" s="35" t="s">
        <v>21</v>
      </c>
      <c r="T329" s="61" t="s">
        <v>468</v>
      </c>
      <c r="U329" s="35" t="s">
        <v>327</v>
      </c>
    </row>
    <row r="330" spans="1:21" ht="15.75">
      <c r="A330" s="35" t="s">
        <v>374</v>
      </c>
      <c r="B330" s="35" t="s">
        <v>251</v>
      </c>
      <c r="C330" s="8" t="s">
        <v>646</v>
      </c>
      <c r="D330" s="8" t="s">
        <v>678</v>
      </c>
      <c r="H330" s="45" t="s">
        <v>16</v>
      </c>
      <c r="I330" s="45" t="s">
        <v>16</v>
      </c>
      <c r="M330" s="46" t="s">
        <v>468</v>
      </c>
      <c r="N330" s="47" t="s">
        <v>468</v>
      </c>
      <c r="O330" s="47" t="s">
        <v>468</v>
      </c>
      <c r="R330" s="35" t="s">
        <v>21</v>
      </c>
      <c r="S330" s="35" t="s">
        <v>21</v>
      </c>
      <c r="T330" s="48" t="s">
        <v>468</v>
      </c>
      <c r="U330" s="35" t="s">
        <v>330</v>
      </c>
    </row>
    <row r="331" spans="1:21" s="38" customFormat="1" ht="15.75">
      <c r="A331" s="38" t="s">
        <v>375</v>
      </c>
      <c r="B331" s="38" t="s">
        <v>360</v>
      </c>
      <c r="C331" s="36" t="s">
        <v>360</v>
      </c>
      <c r="D331" s="36"/>
      <c r="E331" s="36"/>
      <c r="F331" s="38">
        <v>1</v>
      </c>
      <c r="G331" s="62"/>
      <c r="H331" s="65" t="s">
        <v>16</v>
      </c>
      <c r="I331" s="65" t="s">
        <v>16</v>
      </c>
      <c r="J331" s="62"/>
      <c r="M331" s="54" t="s">
        <v>468</v>
      </c>
      <c r="N331" s="38" t="s">
        <v>468</v>
      </c>
      <c r="O331" s="38" t="s">
        <v>468</v>
      </c>
      <c r="P331" s="35"/>
      <c r="Q331" s="35"/>
      <c r="R331" s="38" t="s">
        <v>21</v>
      </c>
      <c r="S331" s="38" t="s">
        <v>21</v>
      </c>
      <c r="T331" s="61" t="s">
        <v>468</v>
      </c>
      <c r="U331" s="38" t="s">
        <v>327</v>
      </c>
    </row>
    <row r="332" spans="1:21" s="38" customFormat="1" ht="15.75">
      <c r="A332" s="38" t="s">
        <v>375</v>
      </c>
      <c r="B332" s="38" t="s">
        <v>360</v>
      </c>
      <c r="C332" s="36" t="s">
        <v>361</v>
      </c>
      <c r="D332" s="36"/>
      <c r="E332" s="36"/>
      <c r="F332" s="38">
        <v>1</v>
      </c>
      <c r="G332" s="62"/>
      <c r="H332" s="65" t="s">
        <v>16</v>
      </c>
      <c r="I332" s="65" t="s">
        <v>16</v>
      </c>
      <c r="J332" s="62"/>
      <c r="M332" s="54" t="s">
        <v>468</v>
      </c>
      <c r="N332" s="38" t="s">
        <v>468</v>
      </c>
      <c r="O332" s="38" t="s">
        <v>468</v>
      </c>
      <c r="P332" s="35"/>
      <c r="Q332" s="35"/>
      <c r="R332" s="38" t="s">
        <v>21</v>
      </c>
      <c r="S332" s="38" t="s">
        <v>21</v>
      </c>
      <c r="T332" s="61" t="s">
        <v>468</v>
      </c>
      <c r="U332" s="38" t="s">
        <v>327</v>
      </c>
    </row>
    <row r="333" spans="1:21" s="38" customFormat="1" ht="31.5">
      <c r="A333" s="38" t="s">
        <v>376</v>
      </c>
      <c r="B333" s="38" t="s">
        <v>384</v>
      </c>
      <c r="C333" s="43" t="s">
        <v>385</v>
      </c>
      <c r="D333" s="43" t="s">
        <v>386</v>
      </c>
      <c r="E333" s="43"/>
      <c r="F333" s="39">
        <v>6</v>
      </c>
      <c r="G333" s="62"/>
      <c r="H333" s="65" t="s">
        <v>16</v>
      </c>
      <c r="I333" s="65" t="s">
        <v>16</v>
      </c>
      <c r="J333" s="62"/>
      <c r="K333" s="40"/>
      <c r="L333" s="53"/>
      <c r="M333" s="54" t="s">
        <v>468</v>
      </c>
      <c r="N333" s="38" t="s">
        <v>468</v>
      </c>
      <c r="O333" s="38" t="s">
        <v>468</v>
      </c>
      <c r="P333" s="35"/>
      <c r="Q333" s="35"/>
      <c r="R333" s="38" t="s">
        <v>21</v>
      </c>
      <c r="S333" s="38" t="s">
        <v>21</v>
      </c>
      <c r="T333" s="61" t="s">
        <v>468</v>
      </c>
      <c r="U333" s="38" t="s">
        <v>332</v>
      </c>
    </row>
    <row r="334" spans="1:21" ht="15.75">
      <c r="A334" s="38" t="s">
        <v>376</v>
      </c>
      <c r="B334" s="38" t="s">
        <v>384</v>
      </c>
      <c r="C334" s="8" t="s">
        <v>593</v>
      </c>
      <c r="F334" s="38">
        <v>1</v>
      </c>
      <c r="H334" s="45" t="s">
        <v>25</v>
      </c>
      <c r="I334" s="45"/>
      <c r="M334" s="46">
        <v>24</v>
      </c>
      <c r="N334" s="47" t="s">
        <v>468</v>
      </c>
      <c r="O334" s="47" t="s">
        <v>468</v>
      </c>
      <c r="R334" s="35" t="s">
        <v>21</v>
      </c>
      <c r="S334" s="35" t="s">
        <v>21</v>
      </c>
      <c r="T334" s="48" t="s">
        <v>468</v>
      </c>
      <c r="U334" s="35" t="s">
        <v>568</v>
      </c>
    </row>
    <row r="335" spans="1:21" ht="15.75">
      <c r="A335" s="38" t="s">
        <v>376</v>
      </c>
      <c r="B335" s="38" t="s">
        <v>384</v>
      </c>
      <c r="C335" s="8" t="s">
        <v>591</v>
      </c>
      <c r="D335" s="8" t="s">
        <v>596</v>
      </c>
      <c r="F335" s="38">
        <v>1</v>
      </c>
      <c r="H335" s="45" t="s">
        <v>16</v>
      </c>
      <c r="I335" s="45" t="s">
        <v>16</v>
      </c>
      <c r="M335" s="46" t="s">
        <v>468</v>
      </c>
      <c r="N335" s="47" t="s">
        <v>468</v>
      </c>
      <c r="O335" s="47" t="s">
        <v>468</v>
      </c>
      <c r="R335" s="35" t="s">
        <v>21</v>
      </c>
      <c r="S335" s="35" t="s">
        <v>21</v>
      </c>
      <c r="T335" s="48" t="s">
        <v>468</v>
      </c>
      <c r="U335" s="35" t="s">
        <v>330</v>
      </c>
    </row>
    <row r="336" spans="1:21" s="38" customFormat="1" ht="47.25">
      <c r="A336" s="38" t="s">
        <v>376</v>
      </c>
      <c r="B336" s="38" t="s">
        <v>384</v>
      </c>
      <c r="C336" s="43" t="s">
        <v>388</v>
      </c>
      <c r="D336" s="43" t="s">
        <v>387</v>
      </c>
      <c r="E336" s="43"/>
      <c r="F336" s="39">
        <v>4</v>
      </c>
      <c r="G336" s="62"/>
      <c r="H336" s="65" t="s">
        <v>16</v>
      </c>
      <c r="I336" s="65" t="s">
        <v>16</v>
      </c>
      <c r="J336" s="62"/>
      <c r="K336" s="40"/>
      <c r="L336" s="53"/>
      <c r="M336" s="54" t="s">
        <v>468</v>
      </c>
      <c r="N336" s="38" t="s">
        <v>468</v>
      </c>
      <c r="O336" s="38" t="s">
        <v>468</v>
      </c>
      <c r="P336" s="35"/>
      <c r="Q336" s="35"/>
      <c r="R336" s="38" t="s">
        <v>21</v>
      </c>
      <c r="S336" s="38" t="s">
        <v>21</v>
      </c>
      <c r="T336" s="61" t="s">
        <v>468</v>
      </c>
      <c r="U336" s="38" t="s">
        <v>332</v>
      </c>
    </row>
    <row r="337" spans="1:21" s="38" customFormat="1" ht="15.75">
      <c r="A337" s="38" t="s">
        <v>377</v>
      </c>
      <c r="B337" s="38" t="s">
        <v>389</v>
      </c>
      <c r="C337" s="43" t="s">
        <v>558</v>
      </c>
      <c r="D337" s="43"/>
      <c r="E337" s="43"/>
      <c r="F337" s="39">
        <v>1</v>
      </c>
      <c r="G337" s="62">
        <v>100</v>
      </c>
      <c r="H337" s="65" t="s">
        <v>23</v>
      </c>
      <c r="I337" s="65"/>
      <c r="J337" s="62">
        <f>G337*F337</f>
        <v>100</v>
      </c>
      <c r="K337" s="40"/>
      <c r="L337" s="53"/>
      <c r="M337" s="54">
        <v>230</v>
      </c>
      <c r="N337" s="38">
        <v>2</v>
      </c>
      <c r="O337" s="38">
        <v>1</v>
      </c>
      <c r="R337" s="38" t="s">
        <v>21</v>
      </c>
      <c r="S337" s="38" t="s">
        <v>21</v>
      </c>
      <c r="T337" s="61" t="s">
        <v>468</v>
      </c>
      <c r="U337" s="38" t="s">
        <v>17</v>
      </c>
    </row>
    <row r="338" spans="1:21" s="38" customFormat="1" ht="15.75">
      <c r="A338" s="38" t="s">
        <v>377</v>
      </c>
      <c r="B338" s="38" t="s">
        <v>389</v>
      </c>
      <c r="C338" s="38" t="s">
        <v>390</v>
      </c>
      <c r="D338" s="36"/>
      <c r="E338" s="36"/>
      <c r="F338" s="39">
        <v>1</v>
      </c>
      <c r="G338" s="62">
        <v>100</v>
      </c>
      <c r="H338" s="65" t="s">
        <v>23</v>
      </c>
      <c r="J338" s="65">
        <f>G338*F338</f>
        <v>100</v>
      </c>
      <c r="M338" s="38">
        <v>230</v>
      </c>
      <c r="N338" s="38">
        <v>1.5</v>
      </c>
      <c r="O338" s="38">
        <v>1.5</v>
      </c>
      <c r="R338" s="38" t="s">
        <v>21</v>
      </c>
      <c r="S338" s="38" t="s">
        <v>21</v>
      </c>
      <c r="T338" s="61" t="s">
        <v>468</v>
      </c>
      <c r="U338" s="38" t="s">
        <v>17</v>
      </c>
    </row>
    <row r="339" spans="1:21" s="38" customFormat="1" ht="15.75">
      <c r="A339" s="38" t="s">
        <v>377</v>
      </c>
      <c r="B339" s="38" t="s">
        <v>389</v>
      </c>
      <c r="C339" s="38" t="s">
        <v>391</v>
      </c>
      <c r="D339" s="36"/>
      <c r="E339" s="36"/>
      <c r="F339" s="39">
        <v>1</v>
      </c>
      <c r="G339" s="62">
        <v>500</v>
      </c>
      <c r="H339" s="65" t="s">
        <v>23</v>
      </c>
      <c r="J339" s="65">
        <f>G339*F339</f>
        <v>500</v>
      </c>
      <c r="M339" s="54">
        <v>230</v>
      </c>
      <c r="N339" s="38">
        <v>2</v>
      </c>
      <c r="O339" s="38">
        <v>1</v>
      </c>
      <c r="R339" s="38" t="s">
        <v>21</v>
      </c>
      <c r="S339" s="38" t="s">
        <v>21</v>
      </c>
      <c r="T339" s="61" t="s">
        <v>468</v>
      </c>
      <c r="U339" s="38" t="s">
        <v>17</v>
      </c>
    </row>
    <row r="340" spans="1:21" ht="15.75">
      <c r="A340" s="38" t="s">
        <v>377</v>
      </c>
      <c r="B340" s="38" t="s">
        <v>389</v>
      </c>
      <c r="C340" s="8" t="s">
        <v>646</v>
      </c>
      <c r="D340" s="8" t="s">
        <v>678</v>
      </c>
      <c r="F340" s="35">
        <v>1</v>
      </c>
      <c r="H340" s="45" t="s">
        <v>16</v>
      </c>
      <c r="I340" s="45" t="s">
        <v>16</v>
      </c>
      <c r="M340" s="46" t="s">
        <v>468</v>
      </c>
      <c r="N340" s="47" t="s">
        <v>468</v>
      </c>
      <c r="O340" s="47" t="s">
        <v>468</v>
      </c>
      <c r="R340" s="35" t="s">
        <v>21</v>
      </c>
      <c r="S340" s="35" t="s">
        <v>21</v>
      </c>
      <c r="T340" s="48" t="s">
        <v>468</v>
      </c>
      <c r="U340" s="35" t="s">
        <v>330</v>
      </c>
    </row>
    <row r="341" spans="1:21" s="38" customFormat="1" ht="15.75">
      <c r="A341" s="38" t="s">
        <v>378</v>
      </c>
      <c r="B341" s="38" t="s">
        <v>724</v>
      </c>
      <c r="C341" s="43" t="s">
        <v>226</v>
      </c>
      <c r="D341" s="43"/>
      <c r="E341" s="43"/>
      <c r="F341" s="39">
        <v>3</v>
      </c>
      <c r="G341" s="65">
        <v>2000</v>
      </c>
      <c r="H341" s="65" t="s">
        <v>23</v>
      </c>
      <c r="I341" s="65"/>
      <c r="J341" s="62">
        <f>G341*F341</f>
        <v>6000</v>
      </c>
      <c r="K341" s="40"/>
      <c r="L341" s="53"/>
      <c r="M341" s="54">
        <v>230</v>
      </c>
      <c r="N341" s="38">
        <v>10</v>
      </c>
      <c r="O341" s="38">
        <v>5</v>
      </c>
      <c r="R341" s="38" t="s">
        <v>22</v>
      </c>
      <c r="S341" s="38" t="s">
        <v>22</v>
      </c>
      <c r="T341" s="61" t="s">
        <v>468</v>
      </c>
      <c r="U341" s="38" t="s">
        <v>17</v>
      </c>
    </row>
    <row r="342" spans="1:21" s="38" customFormat="1" ht="15.75">
      <c r="A342" s="38" t="s">
        <v>378</v>
      </c>
      <c r="B342" s="38" t="s">
        <v>725</v>
      </c>
      <c r="C342" s="43" t="s">
        <v>392</v>
      </c>
      <c r="D342" s="43"/>
      <c r="E342" s="43"/>
      <c r="F342" s="39">
        <v>2</v>
      </c>
      <c r="G342" s="65">
        <v>100</v>
      </c>
      <c r="H342" s="65" t="s">
        <v>23</v>
      </c>
      <c r="I342" s="65"/>
      <c r="J342" s="62">
        <f>F342*G342</f>
        <v>200</v>
      </c>
      <c r="K342" s="40"/>
      <c r="L342" s="53"/>
      <c r="M342" s="54" t="s">
        <v>468</v>
      </c>
      <c r="N342" s="38" t="s">
        <v>468</v>
      </c>
      <c r="O342" s="38" t="s">
        <v>468</v>
      </c>
      <c r="R342" s="38" t="s">
        <v>21</v>
      </c>
      <c r="S342" s="38" t="s">
        <v>21</v>
      </c>
      <c r="T342" s="61" t="s">
        <v>468</v>
      </c>
      <c r="U342" s="38" t="s">
        <v>17</v>
      </c>
    </row>
    <row r="343" spans="1:21" s="38" customFormat="1" ht="15.75">
      <c r="A343" s="38" t="s">
        <v>378</v>
      </c>
      <c r="B343" s="38" t="s">
        <v>725</v>
      </c>
      <c r="C343" s="36" t="s">
        <v>393</v>
      </c>
      <c r="D343" s="36"/>
      <c r="E343" s="36"/>
      <c r="F343" s="39">
        <v>2</v>
      </c>
      <c r="G343" s="62">
        <v>100</v>
      </c>
      <c r="H343" s="65" t="s">
        <v>23</v>
      </c>
      <c r="J343" s="62">
        <f>F343*G343</f>
        <v>200</v>
      </c>
      <c r="M343" s="54" t="s">
        <v>468</v>
      </c>
      <c r="N343" s="38" t="s">
        <v>468</v>
      </c>
      <c r="O343" s="38" t="s">
        <v>468</v>
      </c>
      <c r="R343" s="38" t="s">
        <v>21</v>
      </c>
      <c r="S343" s="38" t="s">
        <v>21</v>
      </c>
      <c r="T343" s="61" t="s">
        <v>468</v>
      </c>
      <c r="U343" s="38" t="s">
        <v>17</v>
      </c>
    </row>
    <row r="344" spans="1:21" s="68" customFormat="1" ht="31.5">
      <c r="A344" s="38" t="s">
        <v>378</v>
      </c>
      <c r="B344" s="38" t="s">
        <v>725</v>
      </c>
      <c r="C344" s="20" t="s">
        <v>614</v>
      </c>
      <c r="D344" s="20" t="s">
        <v>574</v>
      </c>
      <c r="E344" s="20"/>
      <c r="F344" s="68">
        <v>1</v>
      </c>
      <c r="M344" s="68" t="s">
        <v>468</v>
      </c>
      <c r="N344" s="69" t="s">
        <v>468</v>
      </c>
      <c r="O344" s="68" t="s">
        <v>468</v>
      </c>
      <c r="R344" s="68" t="s">
        <v>21</v>
      </c>
      <c r="S344" s="68" t="s">
        <v>21</v>
      </c>
      <c r="T344" s="70" t="s">
        <v>468</v>
      </c>
      <c r="U344" s="68" t="s">
        <v>568</v>
      </c>
    </row>
    <row r="345" spans="1:21" s="68" customFormat="1" ht="31.5">
      <c r="A345" s="38" t="s">
        <v>378</v>
      </c>
      <c r="B345" s="38" t="s">
        <v>725</v>
      </c>
      <c r="C345" s="20" t="s">
        <v>617</v>
      </c>
      <c r="D345" s="20" t="s">
        <v>574</v>
      </c>
      <c r="E345" s="20"/>
      <c r="F345" s="68">
        <v>1</v>
      </c>
      <c r="M345" s="68" t="s">
        <v>468</v>
      </c>
      <c r="N345" s="69" t="s">
        <v>468</v>
      </c>
      <c r="O345" s="68" t="s">
        <v>468</v>
      </c>
      <c r="R345" s="68" t="s">
        <v>21</v>
      </c>
      <c r="S345" s="68" t="s">
        <v>21</v>
      </c>
      <c r="T345" s="70" t="s">
        <v>468</v>
      </c>
      <c r="U345" s="68" t="s">
        <v>568</v>
      </c>
    </row>
    <row r="346" spans="1:21" s="68" customFormat="1" ht="31.5">
      <c r="A346" s="38" t="s">
        <v>378</v>
      </c>
      <c r="B346" s="38" t="s">
        <v>725</v>
      </c>
      <c r="C346" s="20" t="s">
        <v>618</v>
      </c>
      <c r="D346" s="20" t="s">
        <v>574</v>
      </c>
      <c r="E346" s="20"/>
      <c r="F346" s="68">
        <v>1</v>
      </c>
      <c r="M346" s="68" t="s">
        <v>468</v>
      </c>
      <c r="N346" s="69" t="s">
        <v>468</v>
      </c>
      <c r="O346" s="68" t="s">
        <v>468</v>
      </c>
      <c r="R346" s="68" t="s">
        <v>21</v>
      </c>
      <c r="S346" s="68" t="s">
        <v>21</v>
      </c>
      <c r="T346" s="70" t="s">
        <v>468</v>
      </c>
      <c r="U346" s="68" t="s">
        <v>568</v>
      </c>
    </row>
    <row r="347" spans="1:21" ht="15.75">
      <c r="A347" s="38" t="s">
        <v>378</v>
      </c>
      <c r="B347" s="38" t="s">
        <v>725</v>
      </c>
      <c r="C347" s="8" t="s">
        <v>593</v>
      </c>
      <c r="F347" s="35">
        <v>1</v>
      </c>
      <c r="H347" s="45" t="s">
        <v>16</v>
      </c>
      <c r="I347" s="45" t="s">
        <v>16</v>
      </c>
      <c r="M347" s="46">
        <v>24</v>
      </c>
      <c r="N347" s="47" t="s">
        <v>468</v>
      </c>
      <c r="O347" s="47" t="s">
        <v>468</v>
      </c>
      <c r="R347" s="35" t="s">
        <v>21</v>
      </c>
      <c r="S347" s="35" t="s">
        <v>21</v>
      </c>
      <c r="T347" s="48" t="s">
        <v>468</v>
      </c>
      <c r="U347" s="35" t="s">
        <v>568</v>
      </c>
    </row>
    <row r="348" spans="1:21" ht="15.75">
      <c r="A348" s="38" t="s">
        <v>378</v>
      </c>
      <c r="B348" s="38" t="s">
        <v>725</v>
      </c>
      <c r="C348" s="8" t="s">
        <v>591</v>
      </c>
      <c r="D348" s="8" t="s">
        <v>595</v>
      </c>
      <c r="F348" s="35">
        <v>1</v>
      </c>
      <c r="H348" s="45" t="s">
        <v>16</v>
      </c>
      <c r="I348" s="45" t="s">
        <v>16</v>
      </c>
      <c r="M348" s="46" t="s">
        <v>468</v>
      </c>
      <c r="N348" s="47" t="s">
        <v>468</v>
      </c>
      <c r="O348" s="47" t="s">
        <v>468</v>
      </c>
      <c r="R348" s="35" t="s">
        <v>21</v>
      </c>
      <c r="S348" s="35" t="s">
        <v>21</v>
      </c>
      <c r="T348" s="48" t="s">
        <v>468</v>
      </c>
      <c r="U348" s="35" t="s">
        <v>330</v>
      </c>
    </row>
    <row r="349" spans="1:21" s="38" customFormat="1" ht="15.75">
      <c r="A349" s="38" t="s">
        <v>394</v>
      </c>
      <c r="B349" s="38" t="s">
        <v>396</v>
      </c>
      <c r="C349" s="43" t="s">
        <v>392</v>
      </c>
      <c r="D349" s="36"/>
      <c r="E349" s="36"/>
      <c r="F349" s="39">
        <v>6</v>
      </c>
      <c r="G349" s="62">
        <v>100</v>
      </c>
      <c r="H349" s="65" t="s">
        <v>23</v>
      </c>
      <c r="J349" s="62">
        <f>F349*G349</f>
        <v>600</v>
      </c>
      <c r="M349" s="54" t="s">
        <v>468</v>
      </c>
      <c r="N349" s="38" t="s">
        <v>468</v>
      </c>
      <c r="O349" s="38" t="s">
        <v>468</v>
      </c>
      <c r="R349" s="38" t="s">
        <v>21</v>
      </c>
      <c r="S349" s="38" t="s">
        <v>21</v>
      </c>
      <c r="T349" s="61" t="s">
        <v>468</v>
      </c>
      <c r="U349" s="38" t="s">
        <v>17</v>
      </c>
    </row>
    <row r="350" spans="1:21" s="38" customFormat="1" ht="15.75">
      <c r="A350" s="38" t="s">
        <v>394</v>
      </c>
      <c r="B350" s="38" t="s">
        <v>396</v>
      </c>
      <c r="C350" s="36" t="s">
        <v>393</v>
      </c>
      <c r="D350" s="36"/>
      <c r="E350" s="36"/>
      <c r="F350" s="39">
        <v>6</v>
      </c>
      <c r="G350" s="62">
        <v>100</v>
      </c>
      <c r="H350" s="65" t="s">
        <v>23</v>
      </c>
      <c r="J350" s="62">
        <f>F350*G350</f>
        <v>600</v>
      </c>
      <c r="M350" s="54" t="s">
        <v>468</v>
      </c>
      <c r="N350" s="38" t="s">
        <v>468</v>
      </c>
      <c r="O350" s="38" t="s">
        <v>468</v>
      </c>
      <c r="R350" s="38" t="s">
        <v>21</v>
      </c>
      <c r="S350" s="38" t="s">
        <v>21</v>
      </c>
      <c r="T350" s="61" t="s">
        <v>468</v>
      </c>
      <c r="U350" s="38" t="s">
        <v>17</v>
      </c>
    </row>
    <row r="351" spans="1:21" s="38" customFormat="1" ht="15.75">
      <c r="A351" s="38" t="s">
        <v>394</v>
      </c>
      <c r="B351" s="38" t="s">
        <v>396</v>
      </c>
      <c r="C351" s="43" t="s">
        <v>226</v>
      </c>
      <c r="D351" s="36"/>
      <c r="E351" s="36"/>
      <c r="F351" s="39">
        <v>6</v>
      </c>
      <c r="G351" s="62">
        <v>2000</v>
      </c>
      <c r="H351" s="65" t="s">
        <v>23</v>
      </c>
      <c r="J351" s="62">
        <f>F351*G351</f>
        <v>12000</v>
      </c>
      <c r="M351" s="38">
        <v>230</v>
      </c>
      <c r="N351" s="38">
        <v>10</v>
      </c>
      <c r="O351" s="38">
        <v>5</v>
      </c>
      <c r="R351" s="38" t="s">
        <v>21</v>
      </c>
      <c r="S351" s="38" t="s">
        <v>21</v>
      </c>
      <c r="T351" s="61" t="s">
        <v>468</v>
      </c>
      <c r="U351" s="38" t="s">
        <v>17</v>
      </c>
    </row>
    <row r="352" spans="1:21" s="68" customFormat="1" ht="31.5">
      <c r="A352" s="38" t="s">
        <v>394</v>
      </c>
      <c r="B352" s="38" t="s">
        <v>396</v>
      </c>
      <c r="C352" s="20" t="s">
        <v>617</v>
      </c>
      <c r="D352" s="20" t="s">
        <v>573</v>
      </c>
      <c r="E352" s="20"/>
      <c r="F352" s="68">
        <v>1</v>
      </c>
      <c r="M352" s="68" t="s">
        <v>468</v>
      </c>
      <c r="N352" s="69" t="s">
        <v>468</v>
      </c>
      <c r="O352" s="68" t="s">
        <v>468</v>
      </c>
      <c r="R352" s="68" t="s">
        <v>21</v>
      </c>
      <c r="S352" s="68" t="s">
        <v>21</v>
      </c>
      <c r="T352" s="70" t="s">
        <v>468</v>
      </c>
      <c r="U352" s="68" t="s">
        <v>568</v>
      </c>
    </row>
    <row r="353" spans="1:21" s="68" customFormat="1" ht="31.5">
      <c r="A353" s="38" t="s">
        <v>394</v>
      </c>
      <c r="B353" s="38" t="s">
        <v>396</v>
      </c>
      <c r="C353" s="20" t="s">
        <v>617</v>
      </c>
      <c r="D353" s="20" t="s">
        <v>573</v>
      </c>
      <c r="E353" s="20"/>
      <c r="F353" s="68">
        <v>1</v>
      </c>
      <c r="M353" s="68" t="s">
        <v>468</v>
      </c>
      <c r="N353" s="69" t="s">
        <v>468</v>
      </c>
      <c r="O353" s="68" t="s">
        <v>468</v>
      </c>
      <c r="R353" s="68" t="s">
        <v>21</v>
      </c>
      <c r="S353" s="68" t="s">
        <v>21</v>
      </c>
      <c r="T353" s="70" t="s">
        <v>468</v>
      </c>
      <c r="U353" s="68" t="s">
        <v>568</v>
      </c>
    </row>
    <row r="354" spans="1:21" s="68" customFormat="1" ht="31.5">
      <c r="A354" s="38" t="s">
        <v>394</v>
      </c>
      <c r="B354" s="38" t="s">
        <v>396</v>
      </c>
      <c r="C354" s="20" t="s">
        <v>617</v>
      </c>
      <c r="D354" s="20" t="s">
        <v>573</v>
      </c>
      <c r="E354" s="20"/>
      <c r="F354" s="68">
        <v>1</v>
      </c>
      <c r="M354" s="68" t="s">
        <v>468</v>
      </c>
      <c r="N354" s="69" t="s">
        <v>468</v>
      </c>
      <c r="O354" s="68" t="s">
        <v>468</v>
      </c>
      <c r="R354" s="68" t="s">
        <v>21</v>
      </c>
      <c r="S354" s="68" t="s">
        <v>21</v>
      </c>
      <c r="T354" s="70" t="s">
        <v>468</v>
      </c>
      <c r="U354" s="68" t="s">
        <v>568</v>
      </c>
    </row>
    <row r="355" spans="1:21" s="68" customFormat="1" ht="31.5">
      <c r="A355" s="38" t="s">
        <v>394</v>
      </c>
      <c r="B355" s="38" t="s">
        <v>396</v>
      </c>
      <c r="C355" s="20" t="s">
        <v>617</v>
      </c>
      <c r="D355" s="20" t="s">
        <v>573</v>
      </c>
      <c r="E355" s="20"/>
      <c r="F355" s="68">
        <v>1</v>
      </c>
      <c r="M355" s="68" t="s">
        <v>468</v>
      </c>
      <c r="N355" s="69" t="s">
        <v>468</v>
      </c>
      <c r="O355" s="68" t="s">
        <v>468</v>
      </c>
      <c r="R355" s="68" t="s">
        <v>21</v>
      </c>
      <c r="S355" s="68" t="s">
        <v>21</v>
      </c>
      <c r="T355" s="70" t="s">
        <v>468</v>
      </c>
      <c r="U355" s="68" t="s">
        <v>568</v>
      </c>
    </row>
    <row r="356" spans="1:21" s="68" customFormat="1" ht="31.5">
      <c r="A356" s="38" t="s">
        <v>394</v>
      </c>
      <c r="B356" s="38" t="s">
        <v>396</v>
      </c>
      <c r="C356" s="20" t="s">
        <v>617</v>
      </c>
      <c r="D356" s="20" t="s">
        <v>573</v>
      </c>
      <c r="E356" s="20"/>
      <c r="F356" s="68">
        <v>1</v>
      </c>
      <c r="M356" s="68" t="s">
        <v>468</v>
      </c>
      <c r="N356" s="69" t="s">
        <v>468</v>
      </c>
      <c r="O356" s="68" t="s">
        <v>468</v>
      </c>
      <c r="R356" s="68" t="s">
        <v>21</v>
      </c>
      <c r="S356" s="68" t="s">
        <v>21</v>
      </c>
      <c r="T356" s="70" t="s">
        <v>468</v>
      </c>
      <c r="U356" s="68" t="s">
        <v>568</v>
      </c>
    </row>
    <row r="357" spans="1:21" s="68" customFormat="1" ht="31.5">
      <c r="A357" s="38" t="s">
        <v>394</v>
      </c>
      <c r="B357" s="38" t="s">
        <v>396</v>
      </c>
      <c r="C357" s="20" t="s">
        <v>617</v>
      </c>
      <c r="D357" s="20" t="s">
        <v>573</v>
      </c>
      <c r="E357" s="20"/>
      <c r="F357" s="68">
        <v>1</v>
      </c>
      <c r="M357" s="68" t="s">
        <v>468</v>
      </c>
      <c r="N357" s="69" t="s">
        <v>468</v>
      </c>
      <c r="O357" s="68" t="s">
        <v>468</v>
      </c>
      <c r="R357" s="68" t="s">
        <v>21</v>
      </c>
      <c r="S357" s="68" t="s">
        <v>21</v>
      </c>
      <c r="T357" s="70" t="s">
        <v>468</v>
      </c>
      <c r="U357" s="68" t="s">
        <v>568</v>
      </c>
    </row>
    <row r="358" spans="1:21" s="38" customFormat="1" ht="15.75">
      <c r="A358" s="38" t="s">
        <v>395</v>
      </c>
      <c r="B358" s="38" t="s">
        <v>399</v>
      </c>
      <c r="C358" s="36" t="s">
        <v>393</v>
      </c>
      <c r="D358" s="36"/>
      <c r="E358" s="36"/>
      <c r="F358" s="39">
        <v>10</v>
      </c>
      <c r="G358" s="62">
        <v>100</v>
      </c>
      <c r="H358" s="65" t="s">
        <v>23</v>
      </c>
      <c r="J358" s="62">
        <f>F358*G358</f>
        <v>1000</v>
      </c>
      <c r="M358" s="54" t="s">
        <v>468</v>
      </c>
      <c r="N358" s="38" t="s">
        <v>468</v>
      </c>
      <c r="O358" s="38" t="s">
        <v>468</v>
      </c>
      <c r="R358" s="38" t="s">
        <v>21</v>
      </c>
      <c r="S358" s="38" t="s">
        <v>21</v>
      </c>
      <c r="T358" s="61" t="s">
        <v>468</v>
      </c>
      <c r="U358" s="38" t="s">
        <v>17</v>
      </c>
    </row>
    <row r="359" spans="1:21" s="38" customFormat="1" ht="15.75">
      <c r="A359" s="38" t="s">
        <v>395</v>
      </c>
      <c r="B359" s="38" t="s">
        <v>399</v>
      </c>
      <c r="C359" s="43" t="s">
        <v>401</v>
      </c>
      <c r="D359" s="43" t="s">
        <v>402</v>
      </c>
      <c r="E359" s="43"/>
      <c r="F359" s="39">
        <v>1</v>
      </c>
      <c r="G359" s="62">
        <v>300</v>
      </c>
      <c r="H359" s="65" t="s">
        <v>23</v>
      </c>
      <c r="J359" s="62">
        <f>F359*G359</f>
        <v>300</v>
      </c>
      <c r="K359" s="40"/>
      <c r="L359" s="53"/>
      <c r="M359" s="54" t="s">
        <v>468</v>
      </c>
      <c r="N359" s="38" t="s">
        <v>468</v>
      </c>
      <c r="O359" s="38" t="s">
        <v>468</v>
      </c>
      <c r="R359" s="38" t="s">
        <v>21</v>
      </c>
      <c r="S359" s="38" t="s">
        <v>21</v>
      </c>
      <c r="T359" s="61" t="s">
        <v>468</v>
      </c>
      <c r="U359" s="38" t="s">
        <v>17</v>
      </c>
    </row>
    <row r="360" spans="1:21" s="38" customFormat="1" ht="15.75">
      <c r="A360" s="38" t="s">
        <v>395</v>
      </c>
      <c r="B360" s="38" t="s">
        <v>399</v>
      </c>
      <c r="C360" s="43" t="s">
        <v>403</v>
      </c>
      <c r="D360" s="43" t="s">
        <v>404</v>
      </c>
      <c r="E360" s="43"/>
      <c r="F360" s="39">
        <v>1</v>
      </c>
      <c r="G360" s="65">
        <v>650</v>
      </c>
      <c r="H360" s="65" t="s">
        <v>23</v>
      </c>
      <c r="I360" s="65"/>
      <c r="J360" s="62">
        <f>G360*F360</f>
        <v>650</v>
      </c>
      <c r="K360" s="62"/>
      <c r="L360" s="53"/>
      <c r="M360" s="54">
        <v>230</v>
      </c>
      <c r="N360" s="38">
        <v>1</v>
      </c>
      <c r="O360" s="38">
        <v>0.5</v>
      </c>
      <c r="R360" s="38" t="s">
        <v>21</v>
      </c>
      <c r="S360" s="38" t="s">
        <v>21</v>
      </c>
      <c r="T360" s="61" t="s">
        <v>468</v>
      </c>
      <c r="U360" s="38" t="s">
        <v>17</v>
      </c>
    </row>
    <row r="361" spans="1:21" ht="15.75">
      <c r="A361" s="38" t="s">
        <v>395</v>
      </c>
      <c r="B361" s="38" t="s">
        <v>399</v>
      </c>
      <c r="C361" s="8" t="s">
        <v>610</v>
      </c>
      <c r="D361" s="8" t="s">
        <v>611</v>
      </c>
      <c r="F361" s="35">
        <v>1</v>
      </c>
      <c r="H361" s="45" t="s">
        <v>16</v>
      </c>
      <c r="I361" s="45" t="s">
        <v>16</v>
      </c>
      <c r="M361" s="46">
        <v>230</v>
      </c>
      <c r="N361" s="47">
        <v>5</v>
      </c>
      <c r="O361" s="47">
        <v>1</v>
      </c>
      <c r="R361" s="35" t="s">
        <v>21</v>
      </c>
      <c r="S361" s="35" t="s">
        <v>21</v>
      </c>
      <c r="T361" s="48" t="s">
        <v>468</v>
      </c>
      <c r="U361" s="35" t="s">
        <v>568</v>
      </c>
    </row>
    <row r="362" spans="1:21" s="38" customFormat="1" ht="15.75">
      <c r="A362" s="38" t="s">
        <v>395</v>
      </c>
      <c r="B362" s="38" t="s">
        <v>399</v>
      </c>
      <c r="C362" s="43" t="s">
        <v>405</v>
      </c>
      <c r="D362" s="43"/>
      <c r="E362" s="43"/>
      <c r="F362" s="39">
        <v>2</v>
      </c>
      <c r="G362" s="65">
        <v>200</v>
      </c>
      <c r="H362" s="65" t="s">
        <v>23</v>
      </c>
      <c r="I362" s="65"/>
      <c r="J362" s="62">
        <f>G362*F362</f>
        <v>400</v>
      </c>
      <c r="K362" s="62"/>
      <c r="L362" s="53"/>
      <c r="M362" s="54" t="s">
        <v>468</v>
      </c>
      <c r="N362" s="38" t="s">
        <v>468</v>
      </c>
      <c r="O362" s="38" t="s">
        <v>468</v>
      </c>
      <c r="R362" s="38" t="s">
        <v>21</v>
      </c>
      <c r="S362" s="38" t="s">
        <v>21</v>
      </c>
      <c r="T362" s="61" t="s">
        <v>468</v>
      </c>
      <c r="U362" s="38" t="s">
        <v>17</v>
      </c>
    </row>
    <row r="363" spans="1:21" s="38" customFormat="1" ht="15.75">
      <c r="A363" s="38" t="s">
        <v>395</v>
      </c>
      <c r="B363" s="38" t="s">
        <v>399</v>
      </c>
      <c r="C363" s="36" t="s">
        <v>415</v>
      </c>
      <c r="D363" s="43"/>
      <c r="E363" s="43"/>
      <c r="F363" s="39">
        <v>1</v>
      </c>
      <c r="G363" s="65"/>
      <c r="H363" s="65" t="s">
        <v>16</v>
      </c>
      <c r="I363" s="65"/>
      <c r="J363" s="62"/>
      <c r="K363" s="62"/>
      <c r="L363" s="53"/>
      <c r="M363" s="54" t="s">
        <v>468</v>
      </c>
      <c r="N363" s="38" t="s">
        <v>468</v>
      </c>
      <c r="O363" s="38" t="s">
        <v>468</v>
      </c>
      <c r="R363" s="38" t="s">
        <v>21</v>
      </c>
      <c r="S363" s="38" t="s">
        <v>21</v>
      </c>
      <c r="T363" s="61" t="s">
        <v>468</v>
      </c>
      <c r="U363" s="38" t="s">
        <v>330</v>
      </c>
    </row>
    <row r="364" spans="1:21" s="68" customFormat="1" ht="31.5">
      <c r="A364" s="38" t="s">
        <v>395</v>
      </c>
      <c r="B364" s="38" t="s">
        <v>399</v>
      </c>
      <c r="C364" s="20" t="s">
        <v>617</v>
      </c>
      <c r="D364" s="20" t="s">
        <v>573</v>
      </c>
      <c r="E364" s="20"/>
      <c r="F364" s="68">
        <v>1</v>
      </c>
      <c r="M364" s="68" t="s">
        <v>468</v>
      </c>
      <c r="N364" s="69" t="s">
        <v>468</v>
      </c>
      <c r="O364" s="68" t="s">
        <v>468</v>
      </c>
      <c r="R364" s="68" t="s">
        <v>21</v>
      </c>
      <c r="S364" s="68" t="s">
        <v>21</v>
      </c>
      <c r="T364" s="70" t="s">
        <v>468</v>
      </c>
      <c r="U364" s="68" t="s">
        <v>568</v>
      </c>
    </row>
    <row r="365" spans="1:21" s="38" customFormat="1" ht="15.75">
      <c r="A365" s="38" t="s">
        <v>406</v>
      </c>
      <c r="B365" s="38" t="s">
        <v>206</v>
      </c>
      <c r="C365" s="36" t="s">
        <v>415</v>
      </c>
      <c r="D365" s="36" t="s">
        <v>416</v>
      </c>
      <c r="E365" s="36"/>
      <c r="F365" s="39">
        <v>1</v>
      </c>
      <c r="H365" s="65" t="s">
        <v>16</v>
      </c>
      <c r="I365" s="38" t="s">
        <v>16</v>
      </c>
      <c r="M365" s="54" t="s">
        <v>468</v>
      </c>
      <c r="N365" s="38" t="s">
        <v>468</v>
      </c>
      <c r="O365" s="38" t="s">
        <v>468</v>
      </c>
      <c r="R365" s="38" t="s">
        <v>21</v>
      </c>
      <c r="S365" s="38" t="s">
        <v>21</v>
      </c>
      <c r="T365" s="61" t="s">
        <v>468</v>
      </c>
      <c r="U365" s="38" t="s">
        <v>330</v>
      </c>
    </row>
    <row r="366" spans="1:21" s="38" customFormat="1" ht="47.25">
      <c r="A366" s="38" t="s">
        <v>406</v>
      </c>
      <c r="B366" s="38" t="s">
        <v>206</v>
      </c>
      <c r="C366" s="36" t="s">
        <v>502</v>
      </c>
      <c r="D366" s="36" t="s">
        <v>503</v>
      </c>
      <c r="E366" s="36"/>
      <c r="F366" s="39">
        <v>12</v>
      </c>
      <c r="H366" s="65" t="s">
        <v>16</v>
      </c>
      <c r="M366" s="38" t="s">
        <v>468</v>
      </c>
      <c r="N366" s="38" t="s">
        <v>468</v>
      </c>
      <c r="O366" s="38" t="s">
        <v>468</v>
      </c>
      <c r="R366" s="38" t="s">
        <v>21</v>
      </c>
      <c r="S366" s="38" t="s">
        <v>21</v>
      </c>
      <c r="T366" s="61">
        <v>12000</v>
      </c>
      <c r="U366" s="38" t="s">
        <v>330</v>
      </c>
    </row>
    <row r="367" spans="1:21" s="38" customFormat="1" ht="15.75">
      <c r="A367" s="38" t="s">
        <v>406</v>
      </c>
      <c r="B367" s="38" t="s">
        <v>206</v>
      </c>
      <c r="C367" s="36" t="s">
        <v>612</v>
      </c>
      <c r="D367" s="36"/>
      <c r="E367" s="36"/>
      <c r="F367" s="39">
        <v>1</v>
      </c>
      <c r="H367" s="65" t="s">
        <v>16</v>
      </c>
      <c r="I367" s="38" t="s">
        <v>613</v>
      </c>
      <c r="M367" s="38">
        <v>400</v>
      </c>
      <c r="N367" s="38" t="s">
        <v>468</v>
      </c>
      <c r="O367" s="38" t="s">
        <v>468</v>
      </c>
      <c r="R367" s="38" t="s">
        <v>21</v>
      </c>
      <c r="S367" s="38" t="s">
        <v>21</v>
      </c>
      <c r="T367" s="61" t="s">
        <v>468</v>
      </c>
      <c r="U367" s="38" t="s">
        <v>326</v>
      </c>
    </row>
    <row r="368" spans="1:21" s="38" customFormat="1" ht="31.5">
      <c r="A368" s="38" t="s">
        <v>406</v>
      </c>
      <c r="B368" s="38" t="s">
        <v>206</v>
      </c>
      <c r="C368" s="36" t="s">
        <v>350</v>
      </c>
      <c r="D368" s="36" t="s">
        <v>567</v>
      </c>
      <c r="E368" s="36"/>
      <c r="F368" s="39">
        <v>1</v>
      </c>
      <c r="H368" s="65"/>
      <c r="M368" s="38">
        <v>400</v>
      </c>
      <c r="N368" s="38" t="s">
        <v>468</v>
      </c>
      <c r="O368" s="38" t="s">
        <v>468</v>
      </c>
      <c r="R368" s="38" t="s">
        <v>21</v>
      </c>
      <c r="S368" s="38" t="s">
        <v>21</v>
      </c>
      <c r="T368" s="61" t="s">
        <v>468</v>
      </c>
      <c r="U368" s="38" t="s">
        <v>568</v>
      </c>
    </row>
    <row r="369" spans="1:21" s="68" customFormat="1" ht="31.5">
      <c r="A369" s="38" t="s">
        <v>406</v>
      </c>
      <c r="B369" s="38" t="s">
        <v>206</v>
      </c>
      <c r="C369" s="20" t="s">
        <v>618</v>
      </c>
      <c r="D369" s="20" t="s">
        <v>581</v>
      </c>
      <c r="E369" s="20"/>
      <c r="F369" s="68">
        <v>1</v>
      </c>
      <c r="M369" s="68" t="s">
        <v>468</v>
      </c>
      <c r="N369" s="69" t="s">
        <v>468</v>
      </c>
      <c r="O369" s="68" t="s">
        <v>468</v>
      </c>
      <c r="R369" s="68" t="s">
        <v>21</v>
      </c>
      <c r="S369" s="68" t="s">
        <v>21</v>
      </c>
      <c r="T369" s="70" t="s">
        <v>468</v>
      </c>
      <c r="U369" s="68" t="s">
        <v>568</v>
      </c>
    </row>
    <row r="370" spans="1:21" s="68" customFormat="1" ht="31.5">
      <c r="A370" s="38" t="s">
        <v>406</v>
      </c>
      <c r="B370" s="38" t="s">
        <v>206</v>
      </c>
      <c r="C370" s="20" t="s">
        <v>614</v>
      </c>
      <c r="D370" s="20" t="s">
        <v>581</v>
      </c>
      <c r="E370" s="20"/>
      <c r="F370" s="68">
        <v>1</v>
      </c>
      <c r="M370" s="68" t="s">
        <v>468</v>
      </c>
      <c r="N370" s="69" t="s">
        <v>468</v>
      </c>
      <c r="O370" s="68" t="s">
        <v>468</v>
      </c>
      <c r="R370" s="68" t="s">
        <v>21</v>
      </c>
      <c r="S370" s="68" t="s">
        <v>21</v>
      </c>
      <c r="T370" s="70" t="s">
        <v>468</v>
      </c>
      <c r="U370" s="68" t="s">
        <v>568</v>
      </c>
    </row>
    <row r="371" spans="1:21" s="68" customFormat="1" ht="31.5">
      <c r="A371" s="38" t="s">
        <v>406</v>
      </c>
      <c r="B371" s="38" t="s">
        <v>206</v>
      </c>
      <c r="C371" s="20" t="s">
        <v>614</v>
      </c>
      <c r="D371" s="20" t="s">
        <v>581</v>
      </c>
      <c r="E371" s="20"/>
      <c r="F371" s="68">
        <v>1</v>
      </c>
      <c r="M371" s="68" t="s">
        <v>468</v>
      </c>
      <c r="N371" s="69" t="s">
        <v>468</v>
      </c>
      <c r="O371" s="68" t="s">
        <v>468</v>
      </c>
      <c r="R371" s="68" t="s">
        <v>21</v>
      </c>
      <c r="S371" s="68" t="s">
        <v>21</v>
      </c>
      <c r="T371" s="70" t="s">
        <v>468</v>
      </c>
      <c r="U371" s="68" t="s">
        <v>568</v>
      </c>
    </row>
    <row r="372" spans="1:21" s="68" customFormat="1" ht="31.5">
      <c r="A372" s="38" t="s">
        <v>406</v>
      </c>
      <c r="B372" s="38" t="s">
        <v>206</v>
      </c>
      <c r="C372" s="20" t="s">
        <v>617</v>
      </c>
      <c r="D372" s="20" t="s">
        <v>572</v>
      </c>
      <c r="E372" s="20"/>
      <c r="F372" s="68">
        <v>1</v>
      </c>
      <c r="M372" s="68" t="s">
        <v>468</v>
      </c>
      <c r="N372" s="69" t="s">
        <v>468</v>
      </c>
      <c r="O372" s="68" t="s">
        <v>468</v>
      </c>
      <c r="R372" s="68" t="s">
        <v>21</v>
      </c>
      <c r="S372" s="68" t="s">
        <v>21</v>
      </c>
      <c r="T372" s="70" t="s">
        <v>468</v>
      </c>
      <c r="U372" s="68" t="s">
        <v>568</v>
      </c>
    </row>
    <row r="373" spans="1:21" s="38" customFormat="1" ht="31.5">
      <c r="A373" s="38" t="s">
        <v>407</v>
      </c>
      <c r="B373" s="38" t="s">
        <v>413</v>
      </c>
      <c r="C373" s="43" t="s">
        <v>417</v>
      </c>
      <c r="D373" s="43" t="s">
        <v>418</v>
      </c>
      <c r="E373" s="43"/>
      <c r="F373" s="37">
        <v>1</v>
      </c>
      <c r="G373" s="52">
        <v>3900</v>
      </c>
      <c r="H373" s="52" t="s">
        <v>16</v>
      </c>
      <c r="I373" s="52">
        <f>G373*F373</f>
        <v>3900</v>
      </c>
      <c r="J373" s="40"/>
      <c r="K373" s="53"/>
      <c r="L373" s="53"/>
      <c r="M373" s="54">
        <v>400</v>
      </c>
      <c r="N373" s="37">
        <v>2.75</v>
      </c>
      <c r="O373" s="38">
        <v>2</v>
      </c>
      <c r="R373" s="81" t="s">
        <v>21</v>
      </c>
      <c r="S373" s="81" t="s">
        <v>22</v>
      </c>
      <c r="T373" s="61">
        <v>400</v>
      </c>
      <c r="U373" s="38" t="s">
        <v>329</v>
      </c>
    </row>
    <row r="374" spans="1:21" s="38" customFormat="1" ht="47.25">
      <c r="A374" s="38" t="s">
        <v>407</v>
      </c>
      <c r="B374" s="38" t="s">
        <v>413</v>
      </c>
      <c r="C374" s="43" t="s">
        <v>419</v>
      </c>
      <c r="D374" s="43" t="s">
        <v>420</v>
      </c>
      <c r="E374" s="43"/>
      <c r="F374" s="37">
        <v>0</v>
      </c>
      <c r="G374" s="52">
        <v>3000000</v>
      </c>
      <c r="H374" s="52" t="s">
        <v>23</v>
      </c>
      <c r="I374" s="65"/>
      <c r="J374" s="82">
        <f>G374*F374</f>
        <v>0</v>
      </c>
      <c r="K374" s="53"/>
      <c r="L374" s="53"/>
      <c r="M374" s="54">
        <v>400</v>
      </c>
      <c r="N374" s="36">
        <v>10</v>
      </c>
      <c r="O374" s="38">
        <v>5</v>
      </c>
      <c r="P374" s="81"/>
      <c r="Q374" s="81"/>
      <c r="R374" s="81" t="s">
        <v>21</v>
      </c>
      <c r="S374" s="81" t="s">
        <v>22</v>
      </c>
      <c r="T374" s="61">
        <v>500</v>
      </c>
      <c r="U374" s="38" t="s">
        <v>17</v>
      </c>
    </row>
    <row r="375" spans="1:21" s="38" customFormat="1" ht="47.25">
      <c r="A375" s="38" t="s">
        <v>407</v>
      </c>
      <c r="B375" s="38" t="s">
        <v>413</v>
      </c>
      <c r="C375" s="43" t="s">
        <v>421</v>
      </c>
      <c r="D375" s="43" t="s">
        <v>422</v>
      </c>
      <c r="E375" s="43"/>
      <c r="F375" s="37">
        <v>1</v>
      </c>
      <c r="G375" s="52" t="s">
        <v>289</v>
      </c>
      <c r="H375" s="52" t="s">
        <v>23</v>
      </c>
      <c r="I375" s="52"/>
      <c r="J375" s="40" t="s">
        <v>17</v>
      </c>
      <c r="K375" s="53"/>
      <c r="L375" s="53"/>
      <c r="M375" s="54">
        <v>400</v>
      </c>
      <c r="N375" s="37">
        <v>10</v>
      </c>
      <c r="O375" s="38">
        <v>5</v>
      </c>
      <c r="P375" s="81"/>
      <c r="Q375" s="81"/>
      <c r="R375" s="81" t="s">
        <v>21</v>
      </c>
      <c r="S375" s="81" t="s">
        <v>22</v>
      </c>
      <c r="T375" s="61">
        <v>1000</v>
      </c>
      <c r="U375" s="38" t="s">
        <v>17</v>
      </c>
    </row>
    <row r="376" spans="1:21" ht="47.25">
      <c r="A376" s="38" t="s">
        <v>407</v>
      </c>
      <c r="B376" s="38" t="s">
        <v>413</v>
      </c>
      <c r="C376" s="8" t="s">
        <v>602</v>
      </c>
      <c r="D376" s="8" t="s">
        <v>603</v>
      </c>
      <c r="F376" s="35">
        <v>1</v>
      </c>
      <c r="H376" s="45" t="s">
        <v>16</v>
      </c>
      <c r="I376" s="45" t="s">
        <v>16</v>
      </c>
      <c r="M376" s="46">
        <v>400</v>
      </c>
      <c r="N376" s="47">
        <v>15</v>
      </c>
      <c r="O376" s="47">
        <v>2</v>
      </c>
      <c r="R376" s="35" t="s">
        <v>21</v>
      </c>
      <c r="S376" s="35" t="s">
        <v>21</v>
      </c>
      <c r="T376" s="48" t="s">
        <v>468</v>
      </c>
      <c r="U376" s="35" t="s">
        <v>568</v>
      </c>
    </row>
    <row r="377" spans="1:21" s="38" customFormat="1" ht="31.5">
      <c r="A377" s="38" t="s">
        <v>407</v>
      </c>
      <c r="B377" s="38" t="s">
        <v>413</v>
      </c>
      <c r="C377" s="43" t="s">
        <v>423</v>
      </c>
      <c r="D377" s="43" t="s">
        <v>424</v>
      </c>
      <c r="E377" s="43"/>
      <c r="F377" s="39">
        <v>1</v>
      </c>
      <c r="G377" s="65"/>
      <c r="H377" s="65" t="s">
        <v>23</v>
      </c>
      <c r="I377" s="65"/>
      <c r="J377" s="40" t="s">
        <v>17</v>
      </c>
      <c r="K377" s="53"/>
      <c r="L377" s="53"/>
      <c r="M377" s="54">
        <v>230</v>
      </c>
      <c r="N377" s="39">
        <v>0.1</v>
      </c>
      <c r="O377" s="38">
        <v>0.1</v>
      </c>
      <c r="R377" s="81" t="s">
        <v>21</v>
      </c>
      <c r="S377" s="81" t="s">
        <v>21</v>
      </c>
      <c r="T377" s="61" t="s">
        <v>468</v>
      </c>
      <c r="U377" s="38" t="s">
        <v>17</v>
      </c>
    </row>
    <row r="378" spans="1:21" s="38" customFormat="1" ht="31.5">
      <c r="A378" s="38" t="s">
        <v>407</v>
      </c>
      <c r="B378" s="38" t="s">
        <v>413</v>
      </c>
      <c r="C378" s="43" t="s">
        <v>425</v>
      </c>
      <c r="D378" s="43" t="s">
        <v>559</v>
      </c>
      <c r="E378" s="43"/>
      <c r="F378" s="51" t="s">
        <v>25</v>
      </c>
      <c r="G378" s="52"/>
      <c r="H378" s="52" t="s">
        <v>23</v>
      </c>
      <c r="I378" s="52"/>
      <c r="J378" s="40" t="s">
        <v>17</v>
      </c>
      <c r="K378" s="53"/>
      <c r="L378" s="53"/>
      <c r="M378" s="54">
        <v>230</v>
      </c>
      <c r="N378" s="37">
        <v>0.2</v>
      </c>
      <c r="O378" s="38">
        <v>0.2</v>
      </c>
      <c r="R378" s="81" t="s">
        <v>21</v>
      </c>
      <c r="S378" s="81" t="s">
        <v>22</v>
      </c>
      <c r="T378" s="61">
        <v>14000</v>
      </c>
      <c r="U378" s="38" t="s">
        <v>17</v>
      </c>
    </row>
    <row r="379" spans="1:21" s="38" customFormat="1" ht="63">
      <c r="A379" s="38" t="s">
        <v>407</v>
      </c>
      <c r="B379" s="38" t="s">
        <v>413</v>
      </c>
      <c r="C379" s="43" t="s">
        <v>426</v>
      </c>
      <c r="D379" s="43" t="s">
        <v>427</v>
      </c>
      <c r="E379" s="43"/>
      <c r="F379" s="37">
        <v>1</v>
      </c>
      <c r="G379" s="52"/>
      <c r="H379" s="52" t="s">
        <v>23</v>
      </c>
      <c r="I379" s="52"/>
      <c r="J379" s="40" t="s">
        <v>17</v>
      </c>
      <c r="K379" s="53"/>
      <c r="L379" s="53"/>
      <c r="M379" s="54">
        <v>230</v>
      </c>
      <c r="N379" s="37">
        <v>0.1</v>
      </c>
      <c r="O379" s="38">
        <v>0.1</v>
      </c>
      <c r="R379" s="81" t="s">
        <v>21</v>
      </c>
      <c r="S379" s="81" t="s">
        <v>22</v>
      </c>
      <c r="T379" s="61" t="s">
        <v>468</v>
      </c>
      <c r="U379" s="38" t="s">
        <v>17</v>
      </c>
    </row>
    <row r="380" spans="1:21" s="38" customFormat="1" ht="15.75">
      <c r="A380" s="38" t="s">
        <v>407</v>
      </c>
      <c r="B380" s="38" t="s">
        <v>413</v>
      </c>
      <c r="C380" s="36" t="s">
        <v>415</v>
      </c>
      <c r="D380" s="36" t="s">
        <v>428</v>
      </c>
      <c r="E380" s="36"/>
      <c r="F380" s="37">
        <v>1</v>
      </c>
      <c r="H380" s="52" t="s">
        <v>16</v>
      </c>
      <c r="I380" s="38" t="s">
        <v>16</v>
      </c>
      <c r="M380" s="38" t="s">
        <v>468</v>
      </c>
      <c r="N380" s="38" t="s">
        <v>468</v>
      </c>
      <c r="O380" s="38" t="s">
        <v>468</v>
      </c>
      <c r="R380" s="38" t="s">
        <v>21</v>
      </c>
      <c r="S380" s="38" t="s">
        <v>21</v>
      </c>
      <c r="T380" s="61" t="s">
        <v>468</v>
      </c>
      <c r="U380" s="38" t="s">
        <v>330</v>
      </c>
    </row>
    <row r="381" spans="1:21" s="38" customFormat="1" ht="15.75">
      <c r="A381" s="38" t="s">
        <v>407</v>
      </c>
      <c r="B381" s="38" t="s">
        <v>413</v>
      </c>
      <c r="C381" s="36" t="s">
        <v>347</v>
      </c>
      <c r="D381" s="36" t="s">
        <v>524</v>
      </c>
      <c r="E381" s="36" t="s">
        <v>525</v>
      </c>
      <c r="F381" s="37">
        <v>1</v>
      </c>
      <c r="H381" s="52"/>
      <c r="M381" s="38">
        <v>230</v>
      </c>
      <c r="N381" s="38">
        <v>0.2</v>
      </c>
      <c r="O381" s="38">
        <v>0.2</v>
      </c>
      <c r="R381" s="38" t="s">
        <v>21</v>
      </c>
      <c r="S381" s="38" t="s">
        <v>21</v>
      </c>
      <c r="T381" s="61" t="s">
        <v>468</v>
      </c>
      <c r="U381" s="38" t="s">
        <v>327</v>
      </c>
    </row>
    <row r="382" spans="1:21" s="38" customFormat="1" ht="47.25">
      <c r="A382" s="38" t="s">
        <v>407</v>
      </c>
      <c r="B382" s="38" t="s">
        <v>413</v>
      </c>
      <c r="C382" s="36" t="s">
        <v>565</v>
      </c>
      <c r="D382" s="36" t="s">
        <v>564</v>
      </c>
      <c r="E382" s="36"/>
      <c r="F382" s="37"/>
      <c r="H382" s="52"/>
      <c r="M382" s="38" t="s">
        <v>468</v>
      </c>
      <c r="N382" s="38" t="s">
        <v>468</v>
      </c>
      <c r="O382" s="38" t="s">
        <v>468</v>
      </c>
      <c r="R382" s="38" t="s">
        <v>21</v>
      </c>
      <c r="S382" s="38" t="s">
        <v>21</v>
      </c>
      <c r="T382" s="61" t="s">
        <v>468</v>
      </c>
      <c r="U382" s="38" t="s">
        <v>330</v>
      </c>
    </row>
    <row r="383" spans="1:21" s="68" customFormat="1" ht="31.5">
      <c r="A383" s="38" t="s">
        <v>407</v>
      </c>
      <c r="B383" s="38" t="s">
        <v>413</v>
      </c>
      <c r="C383" s="20" t="s">
        <v>617</v>
      </c>
      <c r="D383" s="20" t="s">
        <v>566</v>
      </c>
      <c r="E383" s="20"/>
      <c r="F383" s="68">
        <v>1</v>
      </c>
      <c r="M383" s="68" t="s">
        <v>468</v>
      </c>
      <c r="N383" s="69" t="s">
        <v>468</v>
      </c>
      <c r="O383" s="68" t="s">
        <v>468</v>
      </c>
      <c r="R383" s="68" t="s">
        <v>22</v>
      </c>
      <c r="S383" s="68" t="s">
        <v>22</v>
      </c>
      <c r="T383" s="70" t="s">
        <v>468</v>
      </c>
      <c r="U383" s="68" t="s">
        <v>568</v>
      </c>
    </row>
    <row r="384" spans="1:21" ht="15.75">
      <c r="A384" s="38" t="s">
        <v>407</v>
      </c>
      <c r="B384" s="38" t="s">
        <v>413</v>
      </c>
      <c r="C384" s="8" t="s">
        <v>601</v>
      </c>
      <c r="D384" s="8" t="s">
        <v>600</v>
      </c>
      <c r="F384" s="35">
        <v>1</v>
      </c>
      <c r="H384" s="45" t="s">
        <v>16</v>
      </c>
      <c r="I384" s="45" t="s">
        <v>16</v>
      </c>
      <c r="M384" s="46">
        <v>24</v>
      </c>
      <c r="N384" s="47" t="s">
        <v>468</v>
      </c>
      <c r="O384" s="47" t="s">
        <v>468</v>
      </c>
      <c r="R384" s="35" t="s">
        <v>22</v>
      </c>
      <c r="S384" s="35" t="s">
        <v>22</v>
      </c>
      <c r="T384" s="48" t="s">
        <v>468</v>
      </c>
      <c r="U384" s="35" t="s">
        <v>568</v>
      </c>
    </row>
    <row r="385" spans="1:21" ht="15.75">
      <c r="A385" s="38" t="s">
        <v>407</v>
      </c>
      <c r="B385" s="38" t="s">
        <v>413</v>
      </c>
      <c r="C385" s="8" t="s">
        <v>591</v>
      </c>
      <c r="D385" s="8" t="s">
        <v>597</v>
      </c>
      <c r="F385" s="35">
        <v>1</v>
      </c>
      <c r="H385" s="45" t="s">
        <v>16</v>
      </c>
      <c r="I385" s="45" t="s">
        <v>16</v>
      </c>
      <c r="M385" s="46" t="s">
        <v>468</v>
      </c>
      <c r="N385" s="47" t="s">
        <v>468</v>
      </c>
      <c r="O385" s="47" t="s">
        <v>468</v>
      </c>
      <c r="R385" s="35" t="s">
        <v>21</v>
      </c>
      <c r="S385" s="35" t="s">
        <v>21</v>
      </c>
      <c r="T385" s="48" t="s">
        <v>468</v>
      </c>
      <c r="U385" s="35" t="s">
        <v>330</v>
      </c>
    </row>
    <row r="386" spans="1:21" ht="15.75">
      <c r="A386" s="38" t="s">
        <v>407</v>
      </c>
      <c r="B386" s="38" t="s">
        <v>413</v>
      </c>
      <c r="C386" s="8" t="s">
        <v>646</v>
      </c>
      <c r="D386" s="8" t="s">
        <v>679</v>
      </c>
      <c r="F386" s="35">
        <v>1</v>
      </c>
      <c r="H386" s="45" t="s">
        <v>16</v>
      </c>
      <c r="I386" s="45" t="s">
        <v>16</v>
      </c>
      <c r="M386" s="46" t="s">
        <v>468</v>
      </c>
      <c r="N386" s="47" t="s">
        <v>468</v>
      </c>
      <c r="O386" s="47" t="s">
        <v>468</v>
      </c>
      <c r="R386" s="35" t="s">
        <v>21</v>
      </c>
      <c r="S386" s="35" t="s">
        <v>21</v>
      </c>
      <c r="T386" s="48" t="s">
        <v>468</v>
      </c>
      <c r="U386" s="35" t="s">
        <v>330</v>
      </c>
    </row>
    <row r="387" spans="1:21" ht="15.75">
      <c r="A387" s="38" t="s">
        <v>408</v>
      </c>
      <c r="B387" s="38" t="s">
        <v>414</v>
      </c>
      <c r="C387" s="8" t="s">
        <v>641</v>
      </c>
      <c r="D387" s="8" t="s">
        <v>642</v>
      </c>
      <c r="F387" s="35">
        <v>1</v>
      </c>
      <c r="H387" s="45" t="s">
        <v>16</v>
      </c>
      <c r="I387" s="45" t="s">
        <v>16</v>
      </c>
      <c r="M387" s="46" t="s">
        <v>468</v>
      </c>
      <c r="N387" s="47" t="s">
        <v>468</v>
      </c>
      <c r="O387" s="47" t="s">
        <v>468</v>
      </c>
      <c r="R387" s="35" t="s">
        <v>21</v>
      </c>
      <c r="S387" s="35" t="s">
        <v>21</v>
      </c>
      <c r="T387" s="48" t="s">
        <v>468</v>
      </c>
      <c r="U387" s="35" t="s">
        <v>326</v>
      </c>
    </row>
    <row r="388" spans="1:21" ht="15.75">
      <c r="A388" s="38" t="s">
        <v>408</v>
      </c>
      <c r="B388" s="38" t="s">
        <v>414</v>
      </c>
      <c r="C388" s="8" t="s">
        <v>643</v>
      </c>
      <c r="D388" s="8" t="s">
        <v>644</v>
      </c>
      <c r="F388" s="35">
        <v>1</v>
      </c>
      <c r="H388" s="45" t="s">
        <v>16</v>
      </c>
      <c r="I388" s="45" t="s">
        <v>16</v>
      </c>
      <c r="M388" s="46" t="s">
        <v>468</v>
      </c>
      <c r="N388" s="47" t="s">
        <v>468</v>
      </c>
      <c r="O388" s="47" t="s">
        <v>468</v>
      </c>
      <c r="R388" s="35" t="s">
        <v>21</v>
      </c>
      <c r="S388" s="35" t="s">
        <v>21</v>
      </c>
      <c r="T388" s="48" t="s">
        <v>468</v>
      </c>
      <c r="U388" s="35" t="s">
        <v>327</v>
      </c>
    </row>
    <row r="389" spans="1:21" s="38" customFormat="1" ht="31.5">
      <c r="A389" s="38" t="s">
        <v>408</v>
      </c>
      <c r="B389" s="38" t="s">
        <v>414</v>
      </c>
      <c r="C389" s="36" t="s">
        <v>429</v>
      </c>
      <c r="D389" s="36" t="s">
        <v>430</v>
      </c>
      <c r="E389" s="36"/>
      <c r="F389" s="37">
        <v>1</v>
      </c>
      <c r="H389" s="52" t="s">
        <v>16</v>
      </c>
      <c r="I389" s="38" t="s">
        <v>16</v>
      </c>
      <c r="M389" s="38" t="s">
        <v>468</v>
      </c>
      <c r="N389" s="38" t="s">
        <v>468</v>
      </c>
      <c r="O389" s="38" t="s">
        <v>468</v>
      </c>
      <c r="R389" s="38" t="s">
        <v>21</v>
      </c>
      <c r="S389" s="38" t="s">
        <v>21</v>
      </c>
      <c r="T389" s="61" t="s">
        <v>468</v>
      </c>
      <c r="U389" s="38" t="s">
        <v>330</v>
      </c>
    </row>
    <row r="390" spans="1:21" s="38" customFormat="1" ht="31.5">
      <c r="A390" s="38" t="s">
        <v>408</v>
      </c>
      <c r="B390" s="38" t="s">
        <v>414</v>
      </c>
      <c r="C390" s="36" t="s">
        <v>710</v>
      </c>
      <c r="D390" s="36" t="s">
        <v>711</v>
      </c>
      <c r="E390" s="36"/>
      <c r="F390" s="37">
        <v>1</v>
      </c>
      <c r="H390" s="52" t="s">
        <v>16</v>
      </c>
      <c r="I390" s="38" t="s">
        <v>16</v>
      </c>
      <c r="M390" s="38" t="s">
        <v>468</v>
      </c>
      <c r="N390" s="38" t="s">
        <v>468</v>
      </c>
      <c r="O390" s="38" t="s">
        <v>468</v>
      </c>
      <c r="R390" s="38" t="s">
        <v>21</v>
      </c>
      <c r="S390" s="38" t="s">
        <v>21</v>
      </c>
      <c r="T390" s="61" t="s">
        <v>468</v>
      </c>
      <c r="U390" s="38" t="s">
        <v>326</v>
      </c>
    </row>
    <row r="391" spans="1:21" s="38" customFormat="1" ht="31.5">
      <c r="A391" s="38" t="s">
        <v>408</v>
      </c>
      <c r="B391" s="38" t="s">
        <v>414</v>
      </c>
      <c r="C391" s="36" t="s">
        <v>504</v>
      </c>
      <c r="D391" s="36" t="s">
        <v>505</v>
      </c>
      <c r="E391" s="36"/>
      <c r="F391" s="37"/>
      <c r="H391" s="52" t="s">
        <v>16</v>
      </c>
      <c r="M391" s="38" t="s">
        <v>468</v>
      </c>
      <c r="N391" s="38" t="s">
        <v>468</v>
      </c>
      <c r="O391" s="38" t="s">
        <v>468</v>
      </c>
      <c r="R391" s="38" t="s">
        <v>21</v>
      </c>
      <c r="S391" s="38" t="s">
        <v>21</v>
      </c>
      <c r="T391" s="61">
        <v>10000</v>
      </c>
      <c r="U391" s="38" t="s">
        <v>330</v>
      </c>
    </row>
    <row r="392" spans="1:21" ht="47.25">
      <c r="A392" s="38" t="s">
        <v>408</v>
      </c>
      <c r="B392" s="38" t="s">
        <v>414</v>
      </c>
      <c r="C392" s="8" t="s">
        <v>602</v>
      </c>
      <c r="D392" s="8" t="s">
        <v>603</v>
      </c>
      <c r="F392" s="35">
        <v>1</v>
      </c>
      <c r="H392" s="45" t="s">
        <v>16</v>
      </c>
      <c r="I392" s="45" t="s">
        <v>16</v>
      </c>
      <c r="M392" s="46">
        <v>400</v>
      </c>
      <c r="N392" s="47">
        <v>15</v>
      </c>
      <c r="O392" s="47">
        <v>2</v>
      </c>
      <c r="R392" s="35" t="s">
        <v>21</v>
      </c>
      <c r="S392" s="35" t="s">
        <v>21</v>
      </c>
      <c r="T392" s="48" t="s">
        <v>468</v>
      </c>
      <c r="U392" s="35" t="s">
        <v>568</v>
      </c>
    </row>
    <row r="393" spans="1:21" s="38" customFormat="1" ht="15.75">
      <c r="A393" s="38" t="s">
        <v>408</v>
      </c>
      <c r="B393" s="38" t="s">
        <v>414</v>
      </c>
      <c r="C393" s="36" t="s">
        <v>506</v>
      </c>
      <c r="D393" s="36"/>
      <c r="E393" s="36"/>
      <c r="F393" s="37"/>
      <c r="H393" s="52" t="s">
        <v>16</v>
      </c>
      <c r="M393" s="38" t="s">
        <v>468</v>
      </c>
      <c r="N393" s="38" t="s">
        <v>468</v>
      </c>
      <c r="O393" s="38" t="s">
        <v>468</v>
      </c>
      <c r="R393" s="38" t="s">
        <v>21</v>
      </c>
      <c r="S393" s="38" t="s">
        <v>21</v>
      </c>
      <c r="T393" s="61">
        <v>5000</v>
      </c>
      <c r="U393" s="38" t="s">
        <v>330</v>
      </c>
    </row>
    <row r="395" spans="1:21" s="38" customFormat="1" ht="15.75">
      <c r="A395" s="38" t="s">
        <v>408</v>
      </c>
      <c r="B395" s="38" t="s">
        <v>414</v>
      </c>
      <c r="C395" s="36" t="s">
        <v>507</v>
      </c>
      <c r="D395" s="36"/>
      <c r="E395" s="36"/>
      <c r="F395" s="37">
        <v>1</v>
      </c>
      <c r="H395" s="52" t="s">
        <v>16</v>
      </c>
      <c r="M395" s="38">
        <v>400</v>
      </c>
      <c r="N395" s="40">
        <v>32</v>
      </c>
      <c r="O395" s="38">
        <v>30</v>
      </c>
      <c r="R395" s="38" t="s">
        <v>21</v>
      </c>
      <c r="S395" s="38" t="s">
        <v>21</v>
      </c>
      <c r="T395" s="50">
        <v>2000</v>
      </c>
      <c r="U395" s="38" t="s">
        <v>326</v>
      </c>
    </row>
    <row r="396" spans="1:21" s="38" customFormat="1" ht="15.75">
      <c r="A396" s="38" t="s">
        <v>408</v>
      </c>
      <c r="B396" s="38" t="s">
        <v>414</v>
      </c>
      <c r="C396" s="36" t="s">
        <v>691</v>
      </c>
      <c r="D396" s="36" t="s">
        <v>692</v>
      </c>
      <c r="E396" s="36"/>
      <c r="F396" s="37">
        <v>1</v>
      </c>
      <c r="H396" s="52" t="s">
        <v>16</v>
      </c>
      <c r="M396" s="55" t="s">
        <v>25</v>
      </c>
      <c r="N396" s="41" t="s">
        <v>25</v>
      </c>
      <c r="O396" s="55" t="s">
        <v>25</v>
      </c>
      <c r="R396" s="38" t="s">
        <v>21</v>
      </c>
      <c r="S396" s="38" t="s">
        <v>21</v>
      </c>
      <c r="T396" s="50">
        <v>500</v>
      </c>
      <c r="U396" s="38" t="s">
        <v>326</v>
      </c>
    </row>
    <row r="397" spans="1:21" s="38" customFormat="1" ht="15.75">
      <c r="A397" s="35" t="s">
        <v>409</v>
      </c>
      <c r="B397" s="35" t="s">
        <v>282</v>
      </c>
      <c r="C397" s="36"/>
      <c r="D397" s="36"/>
      <c r="E397" s="36"/>
      <c r="F397" s="37"/>
      <c r="H397" s="52"/>
      <c r="M397" s="38" t="s">
        <v>468</v>
      </c>
      <c r="N397" s="40" t="s">
        <v>468</v>
      </c>
      <c r="O397" s="38" t="s">
        <v>468</v>
      </c>
      <c r="R397" s="38" t="s">
        <v>21</v>
      </c>
      <c r="S397" s="38" t="s">
        <v>21</v>
      </c>
      <c r="T397" s="50" t="s">
        <v>468</v>
      </c>
      <c r="U397" s="38" t="s">
        <v>330</v>
      </c>
    </row>
    <row r="398" spans="1:21" s="38" customFormat="1" ht="15.75">
      <c r="A398" s="38" t="s">
        <v>410</v>
      </c>
      <c r="B398" s="38" t="s">
        <v>206</v>
      </c>
      <c r="C398" s="36"/>
      <c r="D398" s="36"/>
      <c r="E398" s="36"/>
      <c r="H398" s="52" t="s">
        <v>358</v>
      </c>
      <c r="I398" s="38" t="s">
        <v>16</v>
      </c>
      <c r="M398" s="38" t="s">
        <v>468</v>
      </c>
      <c r="N398" s="38" t="s">
        <v>468</v>
      </c>
      <c r="O398" s="38" t="s">
        <v>468</v>
      </c>
      <c r="R398" s="38" t="s">
        <v>21</v>
      </c>
      <c r="S398" s="38" t="s">
        <v>21</v>
      </c>
      <c r="T398" s="61" t="s">
        <v>468</v>
      </c>
      <c r="U398" s="38" t="s">
        <v>330</v>
      </c>
    </row>
    <row r="399" spans="1:21" s="38" customFormat="1" ht="15.75">
      <c r="A399" s="38" t="s">
        <v>411</v>
      </c>
      <c r="B399" s="38" t="s">
        <v>281</v>
      </c>
      <c r="C399" s="36" t="s">
        <v>431</v>
      </c>
      <c r="D399" s="36" t="s">
        <v>432</v>
      </c>
      <c r="E399" s="36"/>
      <c r="H399" s="52" t="s">
        <v>358</v>
      </c>
      <c r="I399" s="38" t="s">
        <v>16</v>
      </c>
      <c r="M399" s="38" t="s">
        <v>468</v>
      </c>
      <c r="N399" s="38" t="s">
        <v>468</v>
      </c>
      <c r="O399" s="38" t="s">
        <v>468</v>
      </c>
      <c r="R399" s="38" t="s">
        <v>21</v>
      </c>
      <c r="S399" s="38" t="s">
        <v>21</v>
      </c>
      <c r="T399" s="61" t="s">
        <v>468</v>
      </c>
      <c r="U399" s="38" t="s">
        <v>327</v>
      </c>
    </row>
    <row r="400" spans="1:21" s="38" customFormat="1" ht="15.75">
      <c r="A400" s="38" t="s">
        <v>412</v>
      </c>
      <c r="B400" s="38" t="s">
        <v>206</v>
      </c>
      <c r="C400" s="36"/>
      <c r="D400" s="36"/>
      <c r="E400" s="36"/>
      <c r="F400" s="38" t="s">
        <v>468</v>
      </c>
      <c r="H400" s="38" t="s">
        <v>358</v>
      </c>
      <c r="I400" s="38" t="s">
        <v>16</v>
      </c>
      <c r="M400" s="38" t="s">
        <v>468</v>
      </c>
      <c r="N400" s="38" t="s">
        <v>468</v>
      </c>
      <c r="O400" s="38" t="s">
        <v>468</v>
      </c>
      <c r="R400" s="38" t="s">
        <v>21</v>
      </c>
      <c r="S400" s="38" t="s">
        <v>21</v>
      </c>
      <c r="T400" s="61" t="s">
        <v>468</v>
      </c>
      <c r="U400" s="38" t="s">
        <v>330</v>
      </c>
    </row>
    <row r="401" spans="1:21" s="38" customFormat="1" ht="15.75">
      <c r="A401" s="35" t="s">
        <v>463</v>
      </c>
      <c r="B401" s="35" t="s">
        <v>282</v>
      </c>
      <c r="C401" s="36"/>
      <c r="D401" s="36"/>
      <c r="E401" s="36"/>
      <c r="F401" s="38" t="s">
        <v>468</v>
      </c>
      <c r="H401" s="38" t="s">
        <v>358</v>
      </c>
      <c r="I401" s="38" t="s">
        <v>16</v>
      </c>
      <c r="M401" s="38" t="s">
        <v>468</v>
      </c>
      <c r="N401" s="38" t="s">
        <v>468</v>
      </c>
      <c r="O401" s="38" t="s">
        <v>468</v>
      </c>
      <c r="R401" s="38" t="s">
        <v>21</v>
      </c>
      <c r="S401" s="38" t="s">
        <v>21</v>
      </c>
      <c r="T401" s="61" t="s">
        <v>468</v>
      </c>
      <c r="U401" s="38" t="s">
        <v>330</v>
      </c>
    </row>
    <row r="402" spans="1:21" s="38" customFormat="1" ht="15.75">
      <c r="A402" s="38" t="s">
        <v>433</v>
      </c>
      <c r="B402" s="38" t="s">
        <v>436</v>
      </c>
      <c r="C402" s="43" t="s">
        <v>347</v>
      </c>
      <c r="D402" s="43" t="s">
        <v>526</v>
      </c>
      <c r="E402" s="43" t="s">
        <v>527</v>
      </c>
      <c r="F402" s="35">
        <v>1</v>
      </c>
      <c r="G402" s="52"/>
      <c r="H402" s="52" t="s">
        <v>16</v>
      </c>
      <c r="I402" s="52" t="s">
        <v>16</v>
      </c>
      <c r="J402" s="40"/>
      <c r="K402" s="40"/>
      <c r="L402" s="53"/>
      <c r="M402" s="54">
        <v>400</v>
      </c>
      <c r="N402" s="36">
        <v>2.4</v>
      </c>
      <c r="O402" s="36">
        <v>2.4</v>
      </c>
      <c r="R402" s="38" t="s">
        <v>21</v>
      </c>
      <c r="S402" s="38" t="s">
        <v>21</v>
      </c>
      <c r="T402" s="36">
        <v>370</v>
      </c>
      <c r="U402" s="38" t="s">
        <v>327</v>
      </c>
    </row>
    <row r="403" spans="1:21" s="38" customFormat="1" ht="15.75">
      <c r="A403" s="38" t="s">
        <v>433</v>
      </c>
      <c r="B403" s="38" t="s">
        <v>436</v>
      </c>
      <c r="C403" s="43" t="s">
        <v>347</v>
      </c>
      <c r="D403" s="43" t="s">
        <v>517</v>
      </c>
      <c r="E403" s="43" t="s">
        <v>528</v>
      </c>
      <c r="F403" s="35">
        <v>1</v>
      </c>
      <c r="G403" s="52"/>
      <c r="H403" s="52"/>
      <c r="I403" s="52"/>
      <c r="J403" s="40"/>
      <c r="K403" s="40"/>
      <c r="L403" s="53"/>
      <c r="M403" s="54">
        <v>230</v>
      </c>
      <c r="N403" s="36">
        <v>0.1</v>
      </c>
      <c r="O403" s="36">
        <v>0.1</v>
      </c>
      <c r="R403" s="38" t="s">
        <v>21</v>
      </c>
      <c r="S403" s="38" t="s">
        <v>21</v>
      </c>
      <c r="T403" s="36" t="s">
        <v>468</v>
      </c>
      <c r="U403" s="38" t="s">
        <v>327</v>
      </c>
    </row>
    <row r="404" spans="1:21" s="38" customFormat="1" ht="15.75">
      <c r="A404" s="38" t="s">
        <v>433</v>
      </c>
      <c r="B404" s="38" t="s">
        <v>436</v>
      </c>
      <c r="C404" s="43" t="s">
        <v>347</v>
      </c>
      <c r="D404" s="43" t="s">
        <v>529</v>
      </c>
      <c r="E404" s="43" t="s">
        <v>530</v>
      </c>
      <c r="F404" s="35">
        <v>1</v>
      </c>
      <c r="G404" s="52"/>
      <c r="H404" s="52"/>
      <c r="I404" s="52"/>
      <c r="J404" s="40"/>
      <c r="K404" s="40"/>
      <c r="L404" s="53"/>
      <c r="M404" s="54">
        <v>230</v>
      </c>
      <c r="N404" s="36">
        <v>0.2</v>
      </c>
      <c r="O404" s="36">
        <v>0.2</v>
      </c>
      <c r="R404" s="38" t="s">
        <v>21</v>
      </c>
      <c r="S404" s="38" t="s">
        <v>21</v>
      </c>
      <c r="T404" s="36" t="s">
        <v>468</v>
      </c>
      <c r="U404" s="38" t="s">
        <v>327</v>
      </c>
    </row>
    <row r="405" spans="1:21" s="38" customFormat="1" ht="15.75">
      <c r="A405" s="38" t="s">
        <v>433</v>
      </c>
      <c r="B405" s="38" t="s">
        <v>436</v>
      </c>
      <c r="C405" s="43" t="s">
        <v>438</v>
      </c>
      <c r="D405" s="43"/>
      <c r="E405" s="43"/>
      <c r="F405" s="51" t="s">
        <v>25</v>
      </c>
      <c r="G405" s="52"/>
      <c r="H405" s="52" t="s">
        <v>16</v>
      </c>
      <c r="I405" s="52" t="s">
        <v>16</v>
      </c>
      <c r="J405" s="40"/>
      <c r="K405" s="40"/>
      <c r="L405" s="53"/>
      <c r="M405" s="54" t="s">
        <v>468</v>
      </c>
      <c r="N405" s="38" t="s">
        <v>468</v>
      </c>
      <c r="O405" s="38" t="s">
        <v>468</v>
      </c>
      <c r="R405" s="38" t="s">
        <v>21</v>
      </c>
      <c r="S405" s="38" t="s">
        <v>21</v>
      </c>
      <c r="T405" s="61" t="s">
        <v>468</v>
      </c>
      <c r="U405" s="38" t="s">
        <v>327</v>
      </c>
    </row>
    <row r="406" spans="1:21" s="38" customFormat="1" ht="15.75">
      <c r="A406" s="38" t="s">
        <v>433</v>
      </c>
      <c r="B406" s="38" t="s">
        <v>436</v>
      </c>
      <c r="C406" s="43" t="s">
        <v>444</v>
      </c>
      <c r="D406" s="43"/>
      <c r="E406" s="43"/>
      <c r="F406" s="51" t="s">
        <v>25</v>
      </c>
      <c r="G406" s="52"/>
      <c r="H406" s="52" t="s">
        <v>16</v>
      </c>
      <c r="I406" s="52" t="s">
        <v>16</v>
      </c>
      <c r="J406" s="40"/>
      <c r="K406" s="40"/>
      <c r="L406" s="53"/>
      <c r="M406" s="54" t="s">
        <v>468</v>
      </c>
      <c r="N406" s="38" t="s">
        <v>468</v>
      </c>
      <c r="O406" s="38" t="s">
        <v>468</v>
      </c>
      <c r="R406" s="38" t="s">
        <v>21</v>
      </c>
      <c r="S406" s="38" t="s">
        <v>21</v>
      </c>
      <c r="T406" s="61" t="s">
        <v>468</v>
      </c>
      <c r="U406" s="38" t="s">
        <v>327</v>
      </c>
    </row>
    <row r="407" spans="1:21" s="38" customFormat="1" ht="31.5">
      <c r="A407" s="38" t="s">
        <v>433</v>
      </c>
      <c r="B407" s="38" t="s">
        <v>436</v>
      </c>
      <c r="C407" s="43" t="s">
        <v>440</v>
      </c>
      <c r="D407" s="43"/>
      <c r="E407" s="43"/>
      <c r="F407" s="51" t="s">
        <v>25</v>
      </c>
      <c r="G407" s="52"/>
      <c r="H407" s="52" t="s">
        <v>16</v>
      </c>
      <c r="I407" s="52" t="s">
        <v>16</v>
      </c>
      <c r="J407" s="40"/>
      <c r="K407" s="40"/>
      <c r="L407" s="53"/>
      <c r="M407" s="54" t="s">
        <v>468</v>
      </c>
      <c r="N407" s="38" t="s">
        <v>468</v>
      </c>
      <c r="O407" s="38" t="s">
        <v>468</v>
      </c>
      <c r="R407" s="38" t="s">
        <v>21</v>
      </c>
      <c r="S407" s="38" t="s">
        <v>21</v>
      </c>
      <c r="T407" s="61" t="s">
        <v>468</v>
      </c>
      <c r="U407" s="38" t="s">
        <v>327</v>
      </c>
    </row>
    <row r="408" spans="1:21" s="38" customFormat="1" ht="47.25">
      <c r="A408" s="38" t="s">
        <v>433</v>
      </c>
      <c r="B408" s="38" t="s">
        <v>436</v>
      </c>
      <c r="C408" s="43" t="s">
        <v>441</v>
      </c>
      <c r="D408" s="43" t="s">
        <v>442</v>
      </c>
      <c r="E408" s="43"/>
      <c r="F408" s="37">
        <v>2</v>
      </c>
      <c r="G408" s="52"/>
      <c r="H408" s="52" t="s">
        <v>16</v>
      </c>
      <c r="I408" s="52" t="s">
        <v>16</v>
      </c>
      <c r="J408" s="40"/>
      <c r="K408" s="40"/>
      <c r="L408" s="53"/>
      <c r="M408" s="54" t="s">
        <v>468</v>
      </c>
      <c r="N408" s="38" t="s">
        <v>468</v>
      </c>
      <c r="O408" s="38" t="s">
        <v>468</v>
      </c>
      <c r="R408" s="38" t="s">
        <v>21</v>
      </c>
      <c r="S408" s="38" t="s">
        <v>21</v>
      </c>
      <c r="T408" s="61" t="s">
        <v>468</v>
      </c>
      <c r="U408" s="38" t="s">
        <v>330</v>
      </c>
    </row>
    <row r="409" spans="1:21" s="38" customFormat="1" ht="31.5">
      <c r="A409" s="38" t="s">
        <v>433</v>
      </c>
      <c r="B409" s="38" t="s">
        <v>436</v>
      </c>
      <c r="C409" s="43" t="s">
        <v>443</v>
      </c>
      <c r="D409" s="43"/>
      <c r="E409" s="43"/>
      <c r="F409" s="37">
        <v>1</v>
      </c>
      <c r="G409" s="52"/>
      <c r="H409" s="52" t="s">
        <v>16</v>
      </c>
      <c r="I409" s="52" t="s">
        <v>16</v>
      </c>
      <c r="J409" s="40"/>
      <c r="K409" s="40"/>
      <c r="L409" s="53"/>
      <c r="M409" s="54" t="s">
        <v>468</v>
      </c>
      <c r="N409" s="38" t="s">
        <v>468</v>
      </c>
      <c r="O409" s="38" t="s">
        <v>468</v>
      </c>
      <c r="R409" s="38" t="s">
        <v>21</v>
      </c>
      <c r="S409" s="38" t="s">
        <v>21</v>
      </c>
      <c r="T409" s="61" t="s">
        <v>468</v>
      </c>
      <c r="U409" s="38" t="s">
        <v>327</v>
      </c>
    </row>
    <row r="410" spans="1:21" ht="31.5">
      <c r="A410" s="38" t="s">
        <v>433</v>
      </c>
      <c r="B410" s="38" t="s">
        <v>436</v>
      </c>
      <c r="C410" s="8" t="s">
        <v>474</v>
      </c>
      <c r="D410" s="8" t="s">
        <v>563</v>
      </c>
      <c r="F410" s="35">
        <v>1</v>
      </c>
      <c r="H410" s="45" t="s">
        <v>16</v>
      </c>
      <c r="I410" s="45"/>
      <c r="M410" s="46" t="s">
        <v>468</v>
      </c>
      <c r="N410" s="35" t="s">
        <v>468</v>
      </c>
      <c r="O410" s="35" t="s">
        <v>468</v>
      </c>
      <c r="R410" s="35" t="s">
        <v>21</v>
      </c>
      <c r="S410" s="35" t="s">
        <v>21</v>
      </c>
      <c r="T410" s="61" t="s">
        <v>468</v>
      </c>
      <c r="U410" s="35" t="s">
        <v>327</v>
      </c>
    </row>
    <row r="411" spans="1:21" s="38" customFormat="1" ht="47.25">
      <c r="A411" s="38" t="s">
        <v>433</v>
      </c>
      <c r="B411" s="38" t="s">
        <v>436</v>
      </c>
      <c r="C411" s="36" t="s">
        <v>363</v>
      </c>
      <c r="D411" s="36" t="s">
        <v>561</v>
      </c>
      <c r="E411" s="36"/>
      <c r="F411" s="37">
        <v>1</v>
      </c>
      <c r="G411" s="52"/>
      <c r="H411" s="52" t="s">
        <v>16</v>
      </c>
      <c r="I411" s="52" t="s">
        <v>16</v>
      </c>
      <c r="J411" s="40"/>
      <c r="K411" s="40"/>
      <c r="L411" s="53"/>
      <c r="M411" s="54" t="s">
        <v>468</v>
      </c>
      <c r="N411" s="38" t="s">
        <v>468</v>
      </c>
      <c r="O411" s="38" t="s">
        <v>468</v>
      </c>
      <c r="R411" s="38" t="s">
        <v>21</v>
      </c>
      <c r="S411" s="38" t="s">
        <v>21</v>
      </c>
      <c r="T411" s="61" t="s">
        <v>468</v>
      </c>
      <c r="U411" s="38" t="s">
        <v>327</v>
      </c>
    </row>
    <row r="412" spans="1:21" ht="15.75">
      <c r="A412" s="38" t="s">
        <v>433</v>
      </c>
      <c r="B412" s="38" t="s">
        <v>436</v>
      </c>
      <c r="C412" s="8" t="s">
        <v>643</v>
      </c>
      <c r="D412" s="8" t="s">
        <v>680</v>
      </c>
      <c r="F412" s="35">
        <v>1</v>
      </c>
      <c r="H412" s="45" t="s">
        <v>16</v>
      </c>
      <c r="I412" s="45" t="s">
        <v>16</v>
      </c>
      <c r="M412" s="46" t="s">
        <v>468</v>
      </c>
      <c r="N412" s="47" t="s">
        <v>468</v>
      </c>
      <c r="O412" s="47" t="s">
        <v>468</v>
      </c>
      <c r="R412" s="35" t="s">
        <v>21</v>
      </c>
      <c r="S412" s="35" t="s">
        <v>21</v>
      </c>
      <c r="T412" s="48" t="s">
        <v>468</v>
      </c>
      <c r="U412" s="35" t="s">
        <v>327</v>
      </c>
    </row>
    <row r="413" spans="1:21" s="68" customFormat="1" ht="31.5">
      <c r="A413" s="38" t="s">
        <v>433</v>
      </c>
      <c r="B413" s="38" t="s">
        <v>436</v>
      </c>
      <c r="C413" s="20" t="s">
        <v>614</v>
      </c>
      <c r="D413" s="20" t="s">
        <v>566</v>
      </c>
      <c r="E413" s="20"/>
      <c r="F413" s="68">
        <v>1</v>
      </c>
      <c r="M413" s="68" t="s">
        <v>468</v>
      </c>
      <c r="N413" s="69" t="s">
        <v>468</v>
      </c>
      <c r="O413" s="68" t="s">
        <v>468</v>
      </c>
      <c r="R413" s="68" t="s">
        <v>21</v>
      </c>
      <c r="S413" s="68" t="s">
        <v>21</v>
      </c>
      <c r="T413" s="70" t="s">
        <v>468</v>
      </c>
      <c r="U413" s="68" t="s">
        <v>568</v>
      </c>
    </row>
    <row r="414" spans="1:21" s="38" customFormat="1" ht="15.75">
      <c r="A414" s="38" t="s">
        <v>434</v>
      </c>
      <c r="B414" s="38" t="s">
        <v>437</v>
      </c>
      <c r="C414" s="43" t="s">
        <v>347</v>
      </c>
      <c r="D414" s="43" t="s">
        <v>526</v>
      </c>
      <c r="E414" s="38" t="s">
        <v>531</v>
      </c>
      <c r="F414" s="35">
        <v>1</v>
      </c>
      <c r="G414" s="52"/>
      <c r="H414" s="52" t="s">
        <v>16</v>
      </c>
      <c r="I414" s="52" t="s">
        <v>16</v>
      </c>
      <c r="J414" s="40"/>
      <c r="K414" s="40"/>
      <c r="L414" s="53"/>
      <c r="M414" s="54">
        <v>400</v>
      </c>
      <c r="N414" s="36">
        <v>11</v>
      </c>
      <c r="O414" s="36">
        <v>11</v>
      </c>
      <c r="R414" s="38" t="s">
        <v>21</v>
      </c>
      <c r="S414" s="38" t="s">
        <v>21</v>
      </c>
      <c r="T414" s="36">
        <v>1300</v>
      </c>
      <c r="U414" s="38" t="s">
        <v>327</v>
      </c>
    </row>
    <row r="415" spans="1:21" s="38" customFormat="1" ht="15.75">
      <c r="A415" s="38" t="s">
        <v>434</v>
      </c>
      <c r="B415" s="38" t="s">
        <v>437</v>
      </c>
      <c r="C415" s="43" t="s">
        <v>347</v>
      </c>
      <c r="D415" s="43" t="s">
        <v>526</v>
      </c>
      <c r="E415" s="38" t="s">
        <v>532</v>
      </c>
      <c r="F415" s="35">
        <v>1</v>
      </c>
      <c r="G415" s="52"/>
      <c r="H415" s="52"/>
      <c r="I415" s="52"/>
      <c r="J415" s="40"/>
      <c r="K415" s="40"/>
      <c r="L415" s="53"/>
      <c r="M415" s="54">
        <v>400</v>
      </c>
      <c r="N415" s="36">
        <v>4</v>
      </c>
      <c r="O415" s="36">
        <v>4</v>
      </c>
      <c r="R415" s="38" t="s">
        <v>21</v>
      </c>
      <c r="S415" s="38" t="s">
        <v>21</v>
      </c>
      <c r="T415" s="36">
        <v>660</v>
      </c>
      <c r="U415" s="38" t="s">
        <v>327</v>
      </c>
    </row>
    <row r="416" spans="1:21" s="38" customFormat="1" ht="15.75">
      <c r="A416" s="38" t="s">
        <v>434</v>
      </c>
      <c r="B416" s="38" t="s">
        <v>437</v>
      </c>
      <c r="C416" s="43" t="s">
        <v>347</v>
      </c>
      <c r="D416" s="43" t="s">
        <v>526</v>
      </c>
      <c r="E416" s="38" t="s">
        <v>533</v>
      </c>
      <c r="F416" s="35">
        <v>1</v>
      </c>
      <c r="G416" s="52"/>
      <c r="H416" s="52"/>
      <c r="I416" s="52"/>
      <c r="J416" s="40"/>
      <c r="K416" s="40"/>
      <c r="L416" s="53"/>
      <c r="M416" s="54">
        <v>400</v>
      </c>
      <c r="N416" s="36">
        <v>2.2</v>
      </c>
      <c r="O416" s="36">
        <v>2.2</v>
      </c>
      <c r="R416" s="38" t="s">
        <v>21</v>
      </c>
      <c r="S416" s="38" t="s">
        <v>21</v>
      </c>
      <c r="T416" s="36">
        <v>600</v>
      </c>
      <c r="U416" s="38" t="s">
        <v>327</v>
      </c>
    </row>
    <row r="417" spans="1:21" s="38" customFormat="1" ht="15.75">
      <c r="A417" s="38" t="s">
        <v>434</v>
      </c>
      <c r="B417" s="38" t="s">
        <v>437</v>
      </c>
      <c r="C417" s="43" t="s">
        <v>347</v>
      </c>
      <c r="D417" s="43" t="s">
        <v>517</v>
      </c>
      <c r="E417" s="38" t="s">
        <v>534</v>
      </c>
      <c r="F417" s="35">
        <v>1</v>
      </c>
      <c r="G417" s="52"/>
      <c r="H417" s="52"/>
      <c r="I417" s="52"/>
      <c r="J417" s="40"/>
      <c r="K417" s="40"/>
      <c r="L417" s="53"/>
      <c r="M417" s="54">
        <v>230</v>
      </c>
      <c r="N417" s="36">
        <v>0.5</v>
      </c>
      <c r="O417" s="36">
        <v>0.5</v>
      </c>
      <c r="R417" s="38" t="s">
        <v>21</v>
      </c>
      <c r="S417" s="38" t="s">
        <v>21</v>
      </c>
      <c r="T417" s="36">
        <v>100</v>
      </c>
      <c r="U417" s="38" t="s">
        <v>327</v>
      </c>
    </row>
    <row r="418" spans="1:21" s="38" customFormat="1" ht="15.75">
      <c r="A418" s="38" t="s">
        <v>434</v>
      </c>
      <c r="B418" s="38" t="s">
        <v>437</v>
      </c>
      <c r="C418" s="43" t="s">
        <v>347</v>
      </c>
      <c r="D418" s="43" t="s">
        <v>517</v>
      </c>
      <c r="E418" s="38" t="s">
        <v>535</v>
      </c>
      <c r="F418" s="35">
        <v>1</v>
      </c>
      <c r="G418" s="52"/>
      <c r="H418" s="52"/>
      <c r="I418" s="52"/>
      <c r="J418" s="40"/>
      <c r="K418" s="40"/>
      <c r="L418" s="53"/>
      <c r="M418" s="54">
        <v>230</v>
      </c>
      <c r="N418" s="36">
        <v>0.5</v>
      </c>
      <c r="O418" s="36">
        <v>0.5</v>
      </c>
      <c r="R418" s="38" t="s">
        <v>21</v>
      </c>
      <c r="S418" s="38" t="s">
        <v>21</v>
      </c>
      <c r="T418" s="36">
        <v>100</v>
      </c>
      <c r="U418" s="38" t="s">
        <v>327</v>
      </c>
    </row>
    <row r="419" spans="1:21" s="38" customFormat="1" ht="15.75">
      <c r="A419" s="38" t="s">
        <v>434</v>
      </c>
      <c r="B419" s="38" t="s">
        <v>437</v>
      </c>
      <c r="C419" s="43" t="s">
        <v>347</v>
      </c>
      <c r="D419" s="43" t="s">
        <v>529</v>
      </c>
      <c r="E419" s="38" t="s">
        <v>536</v>
      </c>
      <c r="F419" s="35">
        <v>1</v>
      </c>
      <c r="G419" s="52"/>
      <c r="H419" s="52"/>
      <c r="I419" s="52"/>
      <c r="J419" s="40"/>
      <c r="K419" s="40"/>
      <c r="L419" s="53"/>
      <c r="M419" s="54">
        <v>230</v>
      </c>
      <c r="N419" s="36">
        <v>0.5</v>
      </c>
      <c r="O419" s="36">
        <v>0.5</v>
      </c>
      <c r="R419" s="38" t="s">
        <v>21</v>
      </c>
      <c r="S419" s="38" t="s">
        <v>21</v>
      </c>
      <c r="T419" s="36">
        <v>100</v>
      </c>
      <c r="U419" s="38" t="s">
        <v>327</v>
      </c>
    </row>
    <row r="420" spans="1:21" s="38" customFormat="1" ht="15.75">
      <c r="A420" s="38" t="s">
        <v>434</v>
      </c>
      <c r="B420" s="38" t="s">
        <v>437</v>
      </c>
      <c r="C420" s="43" t="s">
        <v>438</v>
      </c>
      <c r="D420" s="43"/>
      <c r="E420" s="43"/>
      <c r="F420" s="51" t="s">
        <v>25</v>
      </c>
      <c r="G420" s="52"/>
      <c r="H420" s="52" t="s">
        <v>16</v>
      </c>
      <c r="I420" s="52" t="s">
        <v>16</v>
      </c>
      <c r="J420" s="40"/>
      <c r="K420" s="40"/>
      <c r="L420" s="53"/>
      <c r="M420" s="54" t="s">
        <v>468</v>
      </c>
      <c r="N420" s="38" t="s">
        <v>468</v>
      </c>
      <c r="O420" s="38" t="s">
        <v>468</v>
      </c>
      <c r="R420" s="38" t="s">
        <v>21</v>
      </c>
      <c r="S420" s="38" t="s">
        <v>21</v>
      </c>
      <c r="T420" s="61" t="s">
        <v>468</v>
      </c>
      <c r="U420" s="38" t="s">
        <v>327</v>
      </c>
    </row>
    <row r="421" spans="1:21" s="38" customFormat="1" ht="15.75">
      <c r="A421" s="38" t="s">
        <v>434</v>
      </c>
      <c r="B421" s="38" t="s">
        <v>437</v>
      </c>
      <c r="C421" s="43" t="s">
        <v>439</v>
      </c>
      <c r="D421" s="43"/>
      <c r="E421" s="43"/>
      <c r="F421" s="51" t="s">
        <v>25</v>
      </c>
      <c r="G421" s="52"/>
      <c r="H421" s="52" t="s">
        <v>16</v>
      </c>
      <c r="I421" s="52" t="s">
        <v>16</v>
      </c>
      <c r="J421" s="40"/>
      <c r="K421" s="40"/>
      <c r="L421" s="53"/>
      <c r="M421" s="54" t="s">
        <v>468</v>
      </c>
      <c r="N421" s="38" t="s">
        <v>468</v>
      </c>
      <c r="O421" s="38" t="s">
        <v>468</v>
      </c>
      <c r="R421" s="38" t="s">
        <v>21</v>
      </c>
      <c r="S421" s="38" t="s">
        <v>21</v>
      </c>
      <c r="T421" s="61" t="s">
        <v>468</v>
      </c>
      <c r="U421" s="38" t="s">
        <v>327</v>
      </c>
    </row>
    <row r="422" spans="1:21" s="38" customFormat="1" ht="31.5">
      <c r="A422" s="38" t="s">
        <v>434</v>
      </c>
      <c r="B422" s="38" t="s">
        <v>437</v>
      </c>
      <c r="C422" s="43" t="s">
        <v>440</v>
      </c>
      <c r="D422" s="43"/>
      <c r="E422" s="43"/>
      <c r="F422" s="51" t="s">
        <v>25</v>
      </c>
      <c r="G422" s="52"/>
      <c r="H422" s="52" t="s">
        <v>16</v>
      </c>
      <c r="I422" s="52" t="s">
        <v>16</v>
      </c>
      <c r="J422" s="40"/>
      <c r="K422" s="40"/>
      <c r="L422" s="53"/>
      <c r="M422" s="54" t="s">
        <v>468</v>
      </c>
      <c r="N422" s="38" t="s">
        <v>468</v>
      </c>
      <c r="O422" s="38" t="s">
        <v>468</v>
      </c>
      <c r="R422" s="38" t="s">
        <v>21</v>
      </c>
      <c r="S422" s="38" t="s">
        <v>21</v>
      </c>
      <c r="T422" s="61" t="s">
        <v>468</v>
      </c>
      <c r="U422" s="38" t="s">
        <v>327</v>
      </c>
    </row>
    <row r="423" spans="1:21" s="38" customFormat="1" ht="47.25">
      <c r="A423" s="38" t="s">
        <v>434</v>
      </c>
      <c r="B423" s="38" t="s">
        <v>437</v>
      </c>
      <c r="C423" s="43" t="s">
        <v>441</v>
      </c>
      <c r="D423" s="43" t="s">
        <v>442</v>
      </c>
      <c r="E423" s="43"/>
      <c r="F423" s="37">
        <v>2</v>
      </c>
      <c r="G423" s="52"/>
      <c r="H423" s="52" t="s">
        <v>16</v>
      </c>
      <c r="I423" s="52" t="s">
        <v>16</v>
      </c>
      <c r="J423" s="40"/>
      <c r="K423" s="40"/>
      <c r="L423" s="53"/>
      <c r="M423" s="54" t="s">
        <v>468</v>
      </c>
      <c r="N423" s="38" t="s">
        <v>468</v>
      </c>
      <c r="O423" s="38" t="s">
        <v>468</v>
      </c>
      <c r="R423" s="38" t="s">
        <v>21</v>
      </c>
      <c r="S423" s="38" t="s">
        <v>21</v>
      </c>
      <c r="T423" s="61" t="s">
        <v>468</v>
      </c>
      <c r="U423" s="38" t="s">
        <v>330</v>
      </c>
    </row>
    <row r="424" spans="1:21" s="38" customFormat="1" ht="31.5">
      <c r="A424" s="38" t="s">
        <v>434</v>
      </c>
      <c r="B424" s="38" t="s">
        <v>437</v>
      </c>
      <c r="C424" s="43" t="s">
        <v>443</v>
      </c>
      <c r="D424" s="43"/>
      <c r="E424" s="43"/>
      <c r="F424" s="37">
        <v>1</v>
      </c>
      <c r="G424" s="52"/>
      <c r="H424" s="52" t="s">
        <v>16</v>
      </c>
      <c r="I424" s="52" t="s">
        <v>16</v>
      </c>
      <c r="J424" s="40"/>
      <c r="K424" s="40"/>
      <c r="L424" s="53"/>
      <c r="M424" s="54" t="s">
        <v>468</v>
      </c>
      <c r="N424" s="38" t="s">
        <v>468</v>
      </c>
      <c r="O424" s="38" t="s">
        <v>468</v>
      </c>
      <c r="R424" s="38" t="s">
        <v>21</v>
      </c>
      <c r="S424" s="38" t="s">
        <v>21</v>
      </c>
      <c r="T424" s="61" t="s">
        <v>468</v>
      </c>
      <c r="U424" s="38" t="s">
        <v>327</v>
      </c>
    </row>
    <row r="425" spans="1:21" s="38" customFormat="1" ht="47.25">
      <c r="A425" s="38" t="s">
        <v>434</v>
      </c>
      <c r="B425" s="38" t="s">
        <v>437</v>
      </c>
      <c r="C425" s="36" t="s">
        <v>363</v>
      </c>
      <c r="D425" s="36" t="s">
        <v>562</v>
      </c>
      <c r="E425" s="36"/>
      <c r="F425" s="37">
        <v>1</v>
      </c>
      <c r="G425" s="52"/>
      <c r="H425" s="52" t="s">
        <v>16</v>
      </c>
      <c r="I425" s="52" t="s">
        <v>16</v>
      </c>
      <c r="J425" s="40"/>
      <c r="K425" s="40"/>
      <c r="L425" s="53"/>
      <c r="M425" s="54" t="s">
        <v>468</v>
      </c>
      <c r="N425" s="38" t="s">
        <v>468</v>
      </c>
      <c r="O425" s="38" t="s">
        <v>468</v>
      </c>
      <c r="R425" s="38" t="s">
        <v>21</v>
      </c>
      <c r="S425" s="38" t="s">
        <v>21</v>
      </c>
      <c r="T425" s="61" t="s">
        <v>468</v>
      </c>
      <c r="U425" s="38" t="s">
        <v>327</v>
      </c>
    </row>
    <row r="426" spans="1:21" ht="31.5">
      <c r="A426" s="38" t="s">
        <v>434</v>
      </c>
      <c r="B426" s="38" t="s">
        <v>437</v>
      </c>
      <c r="C426" s="8" t="s">
        <v>636</v>
      </c>
      <c r="D426" s="8" t="s">
        <v>637</v>
      </c>
      <c r="F426" s="35">
        <v>1</v>
      </c>
      <c r="H426" s="45" t="s">
        <v>16</v>
      </c>
      <c r="I426" s="45"/>
      <c r="M426" s="46" t="s">
        <v>468</v>
      </c>
      <c r="N426" s="35" t="s">
        <v>468</v>
      </c>
      <c r="O426" s="35" t="s">
        <v>468</v>
      </c>
      <c r="R426" s="35" t="s">
        <v>21</v>
      </c>
      <c r="S426" s="35" t="s">
        <v>21</v>
      </c>
      <c r="T426" s="61" t="s">
        <v>468</v>
      </c>
      <c r="U426" s="35" t="s">
        <v>327</v>
      </c>
    </row>
    <row r="427" spans="1:21" s="38" customFormat="1" ht="31.5">
      <c r="A427" s="38" t="s">
        <v>434</v>
      </c>
      <c r="B427" s="38" t="s">
        <v>437</v>
      </c>
      <c r="C427" s="36" t="s">
        <v>350</v>
      </c>
      <c r="D427" s="36" t="s">
        <v>569</v>
      </c>
      <c r="E427" s="36"/>
      <c r="F427" s="39">
        <v>1</v>
      </c>
      <c r="H427" s="65"/>
      <c r="M427" s="38">
        <v>400</v>
      </c>
      <c r="N427" s="38" t="s">
        <v>468</v>
      </c>
      <c r="O427" s="38" t="s">
        <v>468</v>
      </c>
      <c r="R427" s="38" t="s">
        <v>21</v>
      </c>
      <c r="S427" s="38" t="s">
        <v>21</v>
      </c>
      <c r="T427" s="61" t="s">
        <v>468</v>
      </c>
      <c r="U427" s="38" t="s">
        <v>568</v>
      </c>
    </row>
    <row r="428" spans="1:21" s="68" customFormat="1" ht="31.5">
      <c r="A428" s="38" t="s">
        <v>434</v>
      </c>
      <c r="B428" s="38" t="s">
        <v>437</v>
      </c>
      <c r="C428" s="20" t="s">
        <v>614</v>
      </c>
      <c r="D428" s="20" t="s">
        <v>575</v>
      </c>
      <c r="E428" s="20"/>
      <c r="F428" s="68">
        <v>1</v>
      </c>
      <c r="M428" s="68" t="s">
        <v>468</v>
      </c>
      <c r="N428" s="69" t="s">
        <v>468</v>
      </c>
      <c r="O428" s="68" t="s">
        <v>468</v>
      </c>
      <c r="R428" s="68" t="s">
        <v>21</v>
      </c>
      <c r="S428" s="68" t="s">
        <v>21</v>
      </c>
      <c r="T428" s="70" t="s">
        <v>468</v>
      </c>
      <c r="U428" s="68" t="s">
        <v>568</v>
      </c>
    </row>
    <row r="429" spans="1:21" s="38" customFormat="1" ht="31.5">
      <c r="A429" s="38" t="s">
        <v>435</v>
      </c>
      <c r="B429" s="38" t="s">
        <v>445</v>
      </c>
      <c r="C429" s="43" t="s">
        <v>453</v>
      </c>
      <c r="D429" s="83" t="s">
        <v>450</v>
      </c>
      <c r="E429" s="83"/>
      <c r="F429" s="39">
        <v>1</v>
      </c>
      <c r="G429" s="52">
        <v>500000</v>
      </c>
      <c r="H429" s="65" t="s">
        <v>23</v>
      </c>
      <c r="I429" s="65"/>
      <c r="J429" s="40" t="s">
        <v>17</v>
      </c>
      <c r="K429" s="40"/>
      <c r="L429" s="53"/>
      <c r="M429" s="54">
        <v>230</v>
      </c>
      <c r="N429" s="38">
        <v>1</v>
      </c>
      <c r="O429" s="38">
        <v>1</v>
      </c>
      <c r="R429" s="38" t="s">
        <v>22</v>
      </c>
      <c r="S429" s="38" t="s">
        <v>22</v>
      </c>
      <c r="T429" s="61" t="s">
        <v>468</v>
      </c>
      <c r="U429" s="38" t="s">
        <v>17</v>
      </c>
    </row>
    <row r="430" spans="1:21" s="38" customFormat="1" ht="31.5">
      <c r="A430" s="38" t="s">
        <v>435</v>
      </c>
      <c r="B430" s="38" t="s">
        <v>445</v>
      </c>
      <c r="C430" s="43" t="s">
        <v>454</v>
      </c>
      <c r="D430" s="43" t="s">
        <v>118</v>
      </c>
      <c r="E430" s="43"/>
      <c r="F430" s="39">
        <v>1</v>
      </c>
      <c r="G430" s="65" t="s">
        <v>455</v>
      </c>
      <c r="H430" s="65" t="s">
        <v>23</v>
      </c>
      <c r="I430" s="78"/>
      <c r="J430" s="40" t="s">
        <v>17</v>
      </c>
      <c r="K430" s="40"/>
      <c r="L430" s="53"/>
      <c r="M430" s="54">
        <v>230</v>
      </c>
      <c r="N430" s="38">
        <v>0.5</v>
      </c>
      <c r="O430" s="38">
        <v>0.1</v>
      </c>
      <c r="R430" s="38" t="s">
        <v>22</v>
      </c>
      <c r="S430" s="38" t="s">
        <v>22</v>
      </c>
      <c r="T430" s="61" t="s">
        <v>468</v>
      </c>
      <c r="U430" s="38" t="s">
        <v>17</v>
      </c>
    </row>
    <row r="431" spans="1:21" s="38" customFormat="1" ht="47.25">
      <c r="A431" s="38" t="s">
        <v>435</v>
      </c>
      <c r="B431" s="38" t="s">
        <v>445</v>
      </c>
      <c r="C431" s="43" t="s">
        <v>456</v>
      </c>
      <c r="D431" s="43" t="s">
        <v>448</v>
      </c>
      <c r="E431" s="43"/>
      <c r="F431" s="37">
        <v>1</v>
      </c>
      <c r="G431" s="52" t="s">
        <v>455</v>
      </c>
      <c r="H431" s="52" t="s">
        <v>16</v>
      </c>
      <c r="I431" s="52" t="s">
        <v>16</v>
      </c>
      <c r="J431" s="40"/>
      <c r="K431" s="40"/>
      <c r="L431" s="53"/>
      <c r="M431" s="54">
        <v>230</v>
      </c>
      <c r="N431" s="36">
        <v>1</v>
      </c>
      <c r="O431" s="38">
        <v>1</v>
      </c>
      <c r="R431" s="38" t="s">
        <v>25</v>
      </c>
      <c r="S431" s="38" t="s">
        <v>25</v>
      </c>
      <c r="T431" s="61" t="s">
        <v>468</v>
      </c>
      <c r="U431" s="38" t="s">
        <v>327</v>
      </c>
    </row>
    <row r="432" spans="1:21" s="38" customFormat="1" ht="15.75">
      <c r="A432" s="38" t="s">
        <v>435</v>
      </c>
      <c r="B432" s="38" t="s">
        <v>445</v>
      </c>
      <c r="C432" s="43" t="s">
        <v>457</v>
      </c>
      <c r="D432" s="43" t="s">
        <v>118</v>
      </c>
      <c r="E432" s="43"/>
      <c r="F432" s="37">
        <v>1</v>
      </c>
      <c r="G432" s="52" t="s">
        <v>455</v>
      </c>
      <c r="H432" s="52" t="s">
        <v>23</v>
      </c>
      <c r="I432" s="52"/>
      <c r="J432" s="40" t="s">
        <v>17</v>
      </c>
      <c r="K432" s="40"/>
      <c r="L432" s="53"/>
      <c r="M432" s="54">
        <v>230</v>
      </c>
      <c r="N432" s="38">
        <v>1</v>
      </c>
      <c r="O432" s="38">
        <v>1</v>
      </c>
      <c r="R432" s="38" t="s">
        <v>22</v>
      </c>
      <c r="S432" s="38" t="s">
        <v>22</v>
      </c>
      <c r="T432" s="61" t="s">
        <v>468</v>
      </c>
      <c r="U432" s="38" t="s">
        <v>17</v>
      </c>
    </row>
    <row r="433" spans="1:21" s="38" customFormat="1" ht="15.75">
      <c r="A433" s="38" t="s">
        <v>435</v>
      </c>
      <c r="B433" s="38" t="s">
        <v>445</v>
      </c>
      <c r="C433" s="43" t="s">
        <v>458</v>
      </c>
      <c r="D433" s="83" t="s">
        <v>459</v>
      </c>
      <c r="E433" s="83"/>
      <c r="F433" s="37">
        <v>1</v>
      </c>
      <c r="G433" s="52" t="s">
        <v>455</v>
      </c>
      <c r="H433" s="52" t="s">
        <v>23</v>
      </c>
      <c r="I433" s="52"/>
      <c r="J433" s="40" t="s">
        <v>17</v>
      </c>
      <c r="K433" s="40"/>
      <c r="L433" s="53"/>
      <c r="M433" s="54">
        <v>230</v>
      </c>
      <c r="N433" s="38">
        <v>1</v>
      </c>
      <c r="O433" s="38">
        <v>1</v>
      </c>
      <c r="R433" s="38" t="s">
        <v>22</v>
      </c>
      <c r="S433" s="38" t="s">
        <v>22</v>
      </c>
      <c r="T433" s="61">
        <v>150</v>
      </c>
      <c r="U433" s="38" t="s">
        <v>17</v>
      </c>
    </row>
    <row r="434" spans="1:21" s="38" customFormat="1" ht="15.75">
      <c r="A434" s="38" t="s">
        <v>435</v>
      </c>
      <c r="B434" s="38" t="s">
        <v>445</v>
      </c>
      <c r="C434" s="43" t="s">
        <v>460</v>
      </c>
      <c r="D434" s="43"/>
      <c r="E434" s="43"/>
      <c r="F434" s="39">
        <v>1</v>
      </c>
      <c r="G434" s="65" t="s">
        <v>455</v>
      </c>
      <c r="H434" s="65" t="s">
        <v>23</v>
      </c>
      <c r="I434" s="65"/>
      <c r="J434" s="40" t="s">
        <v>17</v>
      </c>
      <c r="K434" s="40"/>
      <c r="L434" s="53"/>
      <c r="M434" s="61" t="s">
        <v>468</v>
      </c>
      <c r="N434" s="61" t="s">
        <v>468</v>
      </c>
      <c r="O434" s="61" t="s">
        <v>468</v>
      </c>
      <c r="R434" s="38" t="s">
        <v>21</v>
      </c>
      <c r="S434" s="38" t="s">
        <v>21</v>
      </c>
      <c r="T434" s="61" t="s">
        <v>468</v>
      </c>
      <c r="U434" s="38" t="s">
        <v>17</v>
      </c>
    </row>
    <row r="435" spans="1:21" s="38" customFormat="1" ht="15.75">
      <c r="A435" s="38" t="s">
        <v>435</v>
      </c>
      <c r="B435" s="38" t="s">
        <v>445</v>
      </c>
      <c r="C435" s="43" t="s">
        <v>461</v>
      </c>
      <c r="D435" s="43"/>
      <c r="E435" s="43"/>
      <c r="F435" s="51" t="s">
        <v>25</v>
      </c>
      <c r="G435" s="65" t="s">
        <v>455</v>
      </c>
      <c r="H435" s="65" t="s">
        <v>23</v>
      </c>
      <c r="I435" s="65"/>
      <c r="J435" s="40" t="s">
        <v>17</v>
      </c>
      <c r="K435" s="40"/>
      <c r="L435" s="53"/>
      <c r="M435" s="61" t="s">
        <v>468</v>
      </c>
      <c r="N435" s="61" t="s">
        <v>468</v>
      </c>
      <c r="O435" s="61" t="s">
        <v>468</v>
      </c>
      <c r="R435" s="38" t="s">
        <v>21</v>
      </c>
      <c r="S435" s="38" t="s">
        <v>21</v>
      </c>
      <c r="T435" s="61" t="s">
        <v>468</v>
      </c>
      <c r="U435" s="38" t="s">
        <v>17</v>
      </c>
    </row>
    <row r="436" spans="1:21" s="38" customFormat="1" ht="47.25">
      <c r="A436" s="38" t="s">
        <v>435</v>
      </c>
      <c r="B436" s="38" t="s">
        <v>445</v>
      </c>
      <c r="C436" s="43" t="s">
        <v>462</v>
      </c>
      <c r="D436" s="83" t="s">
        <v>450</v>
      </c>
      <c r="E436" s="83"/>
      <c r="F436" s="51" t="s">
        <v>25</v>
      </c>
      <c r="G436" s="65" t="s">
        <v>455</v>
      </c>
      <c r="H436" s="65" t="s">
        <v>23</v>
      </c>
      <c r="I436" s="65"/>
      <c r="J436" s="40" t="s">
        <v>17</v>
      </c>
      <c r="K436" s="40"/>
      <c r="L436" s="53"/>
      <c r="M436" s="54">
        <v>230</v>
      </c>
      <c r="N436" s="38">
        <v>0.3</v>
      </c>
      <c r="O436" s="38">
        <v>0.3</v>
      </c>
      <c r="R436" s="38" t="s">
        <v>22</v>
      </c>
      <c r="S436" s="38" t="s">
        <v>22</v>
      </c>
      <c r="T436" s="61" t="s">
        <v>468</v>
      </c>
      <c r="U436" s="38" t="s">
        <v>17</v>
      </c>
    </row>
    <row r="437" spans="1:21" s="38" customFormat="1" ht="15.75">
      <c r="A437" s="38" t="s">
        <v>435</v>
      </c>
      <c r="B437" s="38" t="s">
        <v>445</v>
      </c>
      <c r="C437" s="43" t="s">
        <v>446</v>
      </c>
      <c r="D437" s="43" t="s">
        <v>447</v>
      </c>
      <c r="E437" s="43"/>
      <c r="F437" s="39">
        <v>1</v>
      </c>
      <c r="G437" s="65"/>
      <c r="H437" s="65" t="s">
        <v>16</v>
      </c>
      <c r="I437" s="65" t="s">
        <v>16</v>
      </c>
      <c r="J437" s="40"/>
      <c r="K437" s="40"/>
      <c r="L437" s="53"/>
      <c r="M437" s="61" t="s">
        <v>468</v>
      </c>
      <c r="N437" s="61" t="s">
        <v>468</v>
      </c>
      <c r="O437" s="61" t="s">
        <v>468</v>
      </c>
      <c r="R437" s="38" t="s">
        <v>21</v>
      </c>
      <c r="S437" s="38" t="s">
        <v>21</v>
      </c>
      <c r="T437" s="61" t="s">
        <v>468</v>
      </c>
      <c r="U437" s="38" t="s">
        <v>17</v>
      </c>
    </row>
    <row r="438" spans="1:21" s="38" customFormat="1" ht="31.5">
      <c r="A438" s="38" t="s">
        <v>435</v>
      </c>
      <c r="B438" s="38" t="s">
        <v>445</v>
      </c>
      <c r="C438" s="43" t="s">
        <v>449</v>
      </c>
      <c r="D438" s="83" t="s">
        <v>450</v>
      </c>
      <c r="E438" s="83"/>
      <c r="F438" s="39">
        <v>1</v>
      </c>
      <c r="G438" s="65"/>
      <c r="H438" s="65" t="s">
        <v>23</v>
      </c>
      <c r="I438" s="65"/>
      <c r="J438" s="40" t="s">
        <v>17</v>
      </c>
      <c r="K438" s="40"/>
      <c r="L438" s="53"/>
      <c r="M438" s="54">
        <v>230</v>
      </c>
      <c r="N438" s="36">
        <v>0.3</v>
      </c>
      <c r="O438" s="38">
        <v>0.3</v>
      </c>
      <c r="R438" s="38" t="s">
        <v>22</v>
      </c>
      <c r="S438" s="81" t="s">
        <v>22</v>
      </c>
      <c r="T438" s="61" t="s">
        <v>468</v>
      </c>
      <c r="U438" s="38" t="s">
        <v>17</v>
      </c>
    </row>
    <row r="439" spans="1:21" s="38" customFormat="1" ht="15.75">
      <c r="A439" s="38" t="s">
        <v>435</v>
      </c>
      <c r="B439" s="38" t="s">
        <v>445</v>
      </c>
      <c r="C439" s="43" t="s">
        <v>451</v>
      </c>
      <c r="D439" s="43" t="s">
        <v>118</v>
      </c>
      <c r="E439" s="43"/>
      <c r="F439" s="39">
        <v>1</v>
      </c>
      <c r="G439" s="65"/>
      <c r="H439" s="65" t="s">
        <v>23</v>
      </c>
      <c r="I439" s="65"/>
      <c r="J439" s="40" t="s">
        <v>17</v>
      </c>
      <c r="K439" s="40"/>
      <c r="L439" s="53"/>
      <c r="M439" s="54">
        <v>230</v>
      </c>
      <c r="N439" s="36">
        <v>0.1</v>
      </c>
      <c r="O439" s="38">
        <v>0.1</v>
      </c>
      <c r="R439" s="38" t="s">
        <v>22</v>
      </c>
      <c r="S439" s="81" t="s">
        <v>22</v>
      </c>
      <c r="T439" s="61" t="s">
        <v>468</v>
      </c>
      <c r="U439" s="38" t="s">
        <v>17</v>
      </c>
    </row>
    <row r="440" spans="1:21" s="38" customFormat="1" ht="15.75">
      <c r="A440" s="38" t="s">
        <v>435</v>
      </c>
      <c r="B440" s="38" t="s">
        <v>445</v>
      </c>
      <c r="C440" s="43" t="s">
        <v>452</v>
      </c>
      <c r="D440" s="43" t="s">
        <v>118</v>
      </c>
      <c r="E440" s="43"/>
      <c r="F440" s="39">
        <v>1</v>
      </c>
      <c r="G440" s="65"/>
      <c r="H440" s="65" t="s">
        <v>23</v>
      </c>
      <c r="I440" s="65"/>
      <c r="J440" s="40" t="s">
        <v>17</v>
      </c>
      <c r="K440" s="40"/>
      <c r="L440" s="53"/>
      <c r="M440" s="54">
        <v>230</v>
      </c>
      <c r="N440" s="36">
        <v>0.1</v>
      </c>
      <c r="O440" s="38">
        <v>0.1</v>
      </c>
      <c r="R440" s="38" t="s">
        <v>22</v>
      </c>
      <c r="S440" s="81" t="s">
        <v>22</v>
      </c>
      <c r="T440" s="61" t="s">
        <v>468</v>
      </c>
      <c r="U440" s="38" t="s">
        <v>17</v>
      </c>
    </row>
    <row r="441" spans="1:21" s="68" customFormat="1" ht="31.5">
      <c r="A441" s="84" t="s">
        <v>435</v>
      </c>
      <c r="B441" s="84" t="s">
        <v>445</v>
      </c>
      <c r="C441" s="8" t="s">
        <v>636</v>
      </c>
      <c r="D441" s="8" t="s">
        <v>637</v>
      </c>
      <c r="E441" s="20"/>
      <c r="F441" s="68">
        <v>1</v>
      </c>
      <c r="H441" s="85" t="s">
        <v>16</v>
      </c>
      <c r="I441" s="85" t="s">
        <v>16</v>
      </c>
      <c r="M441" s="70" t="s">
        <v>468</v>
      </c>
      <c r="N441" s="68" t="s">
        <v>468</v>
      </c>
      <c r="O441" s="68" t="s">
        <v>468</v>
      </c>
      <c r="R441" s="68" t="s">
        <v>21</v>
      </c>
      <c r="S441" s="68" t="s">
        <v>21</v>
      </c>
      <c r="T441" s="86" t="s">
        <v>468</v>
      </c>
      <c r="U441" s="68" t="s">
        <v>327</v>
      </c>
    </row>
    <row r="442" spans="1:21" s="68" customFormat="1" ht="31.5">
      <c r="A442" s="84" t="s">
        <v>435</v>
      </c>
      <c r="B442" s="84" t="s">
        <v>445</v>
      </c>
      <c r="C442" s="20" t="s">
        <v>617</v>
      </c>
      <c r="D442" s="20" t="s">
        <v>566</v>
      </c>
      <c r="E442" s="20"/>
      <c r="F442" s="68">
        <v>1</v>
      </c>
      <c r="H442" s="85" t="s">
        <v>16</v>
      </c>
      <c r="I442" s="85" t="s">
        <v>16</v>
      </c>
      <c r="M442" s="68" t="s">
        <v>468</v>
      </c>
      <c r="N442" s="69" t="s">
        <v>468</v>
      </c>
      <c r="O442" s="68" t="s">
        <v>468</v>
      </c>
      <c r="R442" s="68" t="s">
        <v>21</v>
      </c>
      <c r="S442" s="68" t="s">
        <v>21</v>
      </c>
      <c r="T442" s="70" t="s">
        <v>468</v>
      </c>
      <c r="U442" s="68" t="s">
        <v>568</v>
      </c>
    </row>
    <row r="443" spans="1:21" s="68" customFormat="1" ht="31.5">
      <c r="A443" s="84" t="s">
        <v>435</v>
      </c>
      <c r="B443" s="84" t="s">
        <v>445</v>
      </c>
      <c r="C443" s="20" t="s">
        <v>617</v>
      </c>
      <c r="D443" s="20" t="s">
        <v>566</v>
      </c>
      <c r="E443" s="20"/>
      <c r="F443" s="68">
        <v>1</v>
      </c>
      <c r="H443" s="85" t="s">
        <v>16</v>
      </c>
      <c r="I443" s="85" t="s">
        <v>16</v>
      </c>
      <c r="M443" s="68" t="s">
        <v>468</v>
      </c>
      <c r="N443" s="69" t="s">
        <v>468</v>
      </c>
      <c r="O443" s="68" t="s">
        <v>468</v>
      </c>
      <c r="R443" s="68" t="s">
        <v>21</v>
      </c>
      <c r="S443" s="68" t="s">
        <v>21</v>
      </c>
      <c r="T443" s="70" t="s">
        <v>468</v>
      </c>
      <c r="U443" s="68" t="s">
        <v>568</v>
      </c>
    </row>
    <row r="444" spans="1:20" s="68" customFormat="1" ht="15.75">
      <c r="A444" s="84"/>
      <c r="B444" s="84"/>
      <c r="C444" s="20"/>
      <c r="D444" s="20"/>
      <c r="E444" s="20"/>
      <c r="N444" s="69"/>
      <c r="T444" s="70"/>
    </row>
    <row r="445" spans="1:20" s="68" customFormat="1" ht="15.75">
      <c r="A445" s="84"/>
      <c r="B445" s="84"/>
      <c r="C445" s="20"/>
      <c r="D445" s="20"/>
      <c r="E445" s="20"/>
      <c r="N445" s="69"/>
      <c r="T445" s="70"/>
    </row>
  </sheetData>
  <sheetProtection/>
  <autoFilter ref="A1:AB443"/>
  <hyperlinks>
    <hyperlink ref="D436" r:id="rId1" display="UPS secured conected to REMS"/>
    <hyperlink ref="D433" r:id="rId2" display="UPS secured conected to REMS"/>
    <hyperlink ref="D429" r:id="rId3" display="UPS secured conected to REMS"/>
    <hyperlink ref="D438" r:id="rId4" display="UPS secured conected to REMS"/>
  </hyperlinks>
  <printOptions/>
  <pageMargins left="0.7000000000000001" right="0.7000000000000001" top="0.7500000000000001" bottom="0.7500000000000001" header="0.30000000000000004" footer="0.30000000000000004"/>
  <pageSetup orientation="landscape" paperSize="9" r:id="rId7"/>
  <headerFooter alignWithMargins="0">
    <oddHeader>&amp;L&amp;"Tahoma"&amp;8&amp;BDocument Type: &amp;BInterface Description
Document Number: ESS-0145269
&amp;R&amp;"Tahoma"&amp;8Document Date: Sep 26, 2017
Revision: 1(10)
State: Preliminary
</oddHeader>
    <oddFooter>&amp;C&amp;8Page: &amp;P of &amp;N
&amp;R&amp;8Equipment specfics
</oddFooter>
  </headerFooter>
  <legacyDrawing r:id="rId6"/>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
    </sheetView>
  </sheetViews>
  <sheetFormatPr defaultColWidth="9.00390625" defaultRowHeight="14.25"/>
  <cols>
    <col min="4" max="4" width="9.00390625" style="0" customWidth="1"/>
  </cols>
  <sheetData/>
  <sheetProtection/>
  <printOptions/>
  <pageMargins left="0.7" right="0.7" top="0.75" bottom="0.75" header="0.3" footer="0.3"/>
  <pageSetup horizontalDpi="600" verticalDpi="600" orientation="portrait" r:id="rId1"/>
  <headerFooter>
    <oddHeader>&amp;L&amp;"Tahoma"&amp;8&amp;BDocument Type: &amp;BInterface Description
Document Number: ESS-0145269
&amp;R&amp;"Tahoma"&amp;8Document Date: Sep 26, 2017
Revision: 1(10)
State: Preliminary
</oddHeader>
    <oddFooter>&amp;C&amp;8Page: &amp;P of &amp;N
&amp;R&amp;8Sheet2
</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Tillman Carl</dc:creator>
  <cp:keywords/>
  <dc:description/>
  <cp:lastModifiedBy>Tobias Hörnfeldt</cp:lastModifiedBy>
  <cp:lastPrinted>2015-03-31T14:40:43Z</cp:lastPrinted>
  <dcterms:created xsi:type="dcterms:W3CDTF">2007-08-17T18:58:08Z</dcterms:created>
  <dcterms:modified xsi:type="dcterms:W3CDTF">2018-02-01T12:10:37Z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XType.Localized">
    <vt:lpwstr>Interface Description</vt:lpwstr>
  </property>
  <property fmtid="{D5CDD505-2E9C-101B-9397-08002B2CF9AE}" pid="3" name="MXType">
    <vt:lpwstr>dmg_InterfaceDescription</vt:lpwstr>
  </property>
  <property fmtid="{D5CDD505-2E9C-101B-9397-08002B2CF9AE}" pid="4" name="MXName">
    <vt:lpwstr>ESS-0145269</vt:lpwstr>
  </property>
  <property fmtid="{D5CDD505-2E9C-101B-9397-08002B2CF9AE}" pid="5" name="MXRevision">
    <vt:lpwstr>1</vt:lpwstr>
  </property>
  <property fmtid="{D5CDD505-2E9C-101B-9397-08002B2CF9AE}" pid="6" name="MXCurrent">
    <vt:lpwstr>Preliminary</vt:lpwstr>
  </property>
  <property fmtid="{D5CDD505-2E9C-101B-9397-08002B2CF9AE}" pid="7" name="MXCurrent.Localized">
    <vt:lpwstr>Preliminary</vt:lpwstr>
  </property>
  <property fmtid="{D5CDD505-2E9C-101B-9397-08002B2CF9AE}" pid="8" name="MXDescription">
    <vt:lpwstr>Common Systems ICD</vt:lpwstr>
  </property>
  <property fmtid="{D5CDD505-2E9C-101B-9397-08002B2CF9AE}" pid="9" name="MXPolicy">
    <vt:lpwstr>Controlled Document</vt:lpwstr>
  </property>
  <property fmtid="{D5CDD505-2E9C-101B-9397-08002B2CF9AE}" pid="10" name="MXPolicy.Localized">
    <vt:lpwstr>Controlled Document</vt:lpwstr>
  </property>
  <property fmtid="{D5CDD505-2E9C-101B-9397-08002B2CF9AE}" pid="11" name="MXclau">
    <vt:lpwstr>False</vt:lpwstr>
  </property>
  <property fmtid="{D5CDD505-2E9C-101B-9397-08002B2CF9AE}" pid="12" name="MXDesignated User">
    <vt:lpwstr>Unassigned</vt:lpwstr>
  </property>
  <property fmtid="{D5CDD505-2E9C-101B-9397-08002B2CF9AE}" pid="13" name="MXSubmitter">
    <vt:lpwstr>Hörnfeldt, Tobias</vt:lpwstr>
  </property>
  <property fmtid="{D5CDD505-2E9C-101B-9397-08002B2CF9AE}" pid="14" name="MXdmg_Language">
    <vt:lpwstr>en</vt:lpwstr>
  </property>
  <property fmtid="{D5CDD505-2E9C-101B-9397-08002B2CF9AE}" pid="15" name="MXPrinted Date">
    <vt:lpwstr>Sep 26, 2017</vt:lpwstr>
  </property>
  <property fmtid="{D5CDD505-2E9C-101B-9397-08002B2CF9AE}" pid="16" name="MXIs Version Object">
    <vt:lpwstr>False</vt:lpwstr>
  </property>
  <property fmtid="{D5CDD505-2E9C-101B-9397-08002B2CF9AE}" pid="17" name="MXMove Files To Version">
    <vt:lpwstr>False</vt:lpwstr>
  </property>
  <property fmtid="{D5CDD505-2E9C-101B-9397-08002B2CF9AE}" pid="18" name="MXSuspend Versioning">
    <vt:lpwstr>False</vt:lpwstr>
  </property>
  <property fmtid="{D5CDD505-2E9C-101B-9397-08002B2CF9AE}" pid="19" name="MXOriginator">
    <vt:lpwstr>tobiashornfeldt</vt:lpwstr>
  </property>
  <property fmtid="{D5CDD505-2E9C-101B-9397-08002B2CF9AE}" pid="20" name="MXTitle">
    <vt:lpwstr>DM--ID-DEPDDDH09-Common Systems ICD.xls</vt:lpwstr>
  </property>
  <property fmtid="{D5CDD505-2E9C-101B-9397-08002B2CF9AE}" pid="21" name="MXAccess Type">
    <vt:lpwstr>Inherited</vt:lpwstr>
  </property>
  <property fmtid="{D5CDD505-2E9C-101B-9397-08002B2CF9AE}" pid="22" name="MXLanguage">
    <vt:lpwstr>English</vt:lpwstr>
  </property>
  <property fmtid="{D5CDD505-2E9C-101B-9397-08002B2CF9AE}" pid="23" name="MXAuthor">
    <vt:lpwstr>Hörnfeldt, Tobias</vt:lpwstr>
  </property>
  <property fmtid="{D5CDD505-2E9C-101B-9397-08002B2CF9AE}" pid="24" name="MXActual_state_Preliminary">
    <vt:lpwstr>Sep 20, 2017</vt:lpwstr>
  </property>
  <property fmtid="{D5CDD505-2E9C-101B-9397-08002B2CF9AE}" pid="25" name="MXActual_state_Released">
    <vt:lpwstr>2013-apr-23</vt:lpwstr>
  </property>
  <property fmtid="{D5CDD505-2E9C-101B-9397-08002B2CF9AE}" pid="26" name="MXEmail">
    <vt:lpwstr>kennet.lindstrom@sweco.se</vt:lpwstr>
  </property>
  <property fmtid="{D5CDD505-2E9C-101B-9397-08002B2CF9AE}" pid="27" name="MXLastName">
    <vt:lpwstr>Lindström</vt:lpwstr>
  </property>
  <property fmtid="{D5CDD505-2E9C-101B-9397-08002B2CF9AE}" pid="28" name="MXMiddleName">
    <vt:lpwstr>Unknown</vt:lpwstr>
  </property>
  <property fmtid="{D5CDD505-2E9C-101B-9397-08002B2CF9AE}" pid="29" name="MXFirstName">
    <vt:lpwstr>Kennet</vt:lpwstr>
  </property>
  <property fmtid="{D5CDD505-2E9C-101B-9397-08002B2CF9AE}" pid="30" name="MXUser">
    <vt:lpwstr>kennetlindstrom</vt:lpwstr>
  </property>
  <property fmtid="{D5CDD505-2E9C-101B-9397-08002B2CF9AE}" pid="31" name="MXActiveVersion">
    <vt:lpwstr>10</vt:lpwstr>
  </property>
  <property fmtid="{D5CDD505-2E9C-101B-9397-08002B2CF9AE}" pid="32" name="MXLatestVersion">
    <vt:lpwstr>10</vt:lpwstr>
  </property>
  <property fmtid="{D5CDD505-2E9C-101B-9397-08002B2CF9AE}" pid="33" name="MXVersion">
    <vt:lpwstr>10</vt:lpwstr>
  </property>
  <property fmtid="{D5CDD505-2E9C-101B-9397-08002B2CF9AE}" pid="34" name="MXPrinted Version">
    <vt:lpwstr>(10)</vt:lpwstr>
  </property>
  <property fmtid="{D5CDD505-2E9C-101B-9397-08002B2CF9AE}" pid="35" name="MXActual_state_Obsolete">
    <vt:lpwstr>N/A</vt:lpwstr>
  </property>
  <property fmtid="{D5CDD505-2E9C-101B-9397-08002B2CF9AE}" pid="36" name="MXActual_state_Review">
    <vt:lpwstr>N/A</vt:lpwstr>
  </property>
  <property fmtid="{D5CDD505-2E9C-101B-9397-08002B2CF9AE}" pid="37" name="MXApprover">
    <vt:lpwstr/>
  </property>
  <property fmtid="{D5CDD505-2E9C-101B-9397-08002B2CF9AE}" pid="38" name="MXCheckin Reason">
    <vt:lpwstr/>
  </property>
  <property fmtid="{D5CDD505-2E9C-101B-9397-08002B2CF9AE}" pid="39" name="MXConfidentiality">
    <vt:lpwstr>Internal</vt:lpwstr>
  </property>
  <property fmtid="{D5CDD505-2E9C-101B-9397-08002B2CF9AE}" pid="40" name="MXdmg_GeneratedFrom">
    <vt:lpwstr/>
  </property>
  <property fmtid="{D5CDD505-2E9C-101B-9397-08002B2CF9AE}" pid="41" name="MXLink">
    <vt:lpwstr/>
  </property>
  <property fmtid="{D5CDD505-2E9C-101B-9397-08002B2CF9AE}" pid="42" name="MXReference">
    <vt:lpwstr/>
  </property>
  <property fmtid="{D5CDD505-2E9C-101B-9397-08002B2CF9AE}" pid="43" name="MXSignatures_state_Obsolete">
    <vt:lpwstr/>
  </property>
  <property fmtid="{D5CDD505-2E9C-101B-9397-08002B2CF9AE}" pid="44" name="MXSignatures_state_Preliminary">
    <vt:lpwstr/>
  </property>
  <property fmtid="{D5CDD505-2E9C-101B-9397-08002B2CF9AE}" pid="45" name="MXSignatures_state_Released">
    <vt:lpwstr/>
  </property>
  <property fmtid="{D5CDD505-2E9C-101B-9397-08002B2CF9AE}" pid="46" name="MXSignatures_state_Review">
    <vt:lpwstr/>
  </property>
  <property fmtid="{D5CDD505-2E9C-101B-9397-08002B2CF9AE}" pid="47" name="MXTVA DTM Allowed Groups">
    <vt:lpwstr/>
  </property>
  <property fmtid="{D5CDD505-2E9C-101B-9397-08002B2CF9AE}" pid="48" name="MXTVA DTM Allowed Roles">
    <vt:lpwstr/>
  </property>
  <property fmtid="{D5CDD505-2E9C-101B-9397-08002B2CF9AE}" pid="49" name="MXTVA DTM Template Access">
    <vt:lpwstr/>
  </property>
  <property fmtid="{D5CDD505-2E9C-101B-9397-08002B2CF9AE}" pid="50" name="MXTVA DTM Template Visable">
    <vt:lpwstr>Yes</vt:lpwstr>
  </property>
  <property fmtid="{D5CDD505-2E9C-101B-9397-08002B2CF9AE}" pid="51" name="MXTVADummy1">
    <vt:lpwstr/>
  </property>
  <property fmtid="{D5CDD505-2E9C-101B-9397-08002B2CF9AE}" pid="52" name="MXTVADummy2">
    <vt:lpwstr/>
  </property>
  <property fmtid="{D5CDD505-2E9C-101B-9397-08002B2CF9AE}" pid="53" name="MXTVADummy3">
    <vt:lpwstr/>
  </property>
  <property fmtid="{D5CDD505-2E9C-101B-9397-08002B2CF9AE}" pid="54" name="MXdmg_LastSourceFileCheckin">
    <vt:lpwstr>Sep 26, 2017</vt:lpwstr>
  </property>
  <property fmtid="{D5CDD505-2E9C-101B-9397-08002B2CF9AE}" pid="55" name="MXActual_state_Release">
    <vt:lpwstr>N/A</vt:lpwstr>
  </property>
  <property fmtid="{D5CDD505-2E9C-101B-9397-08002B2CF9AE}" pid="56" name="MXType of Process">
    <vt:lpwstr>Welding</vt:lpwstr>
  </property>
  <property fmtid="{D5CDD505-2E9C-101B-9397-08002B2CF9AE}" pid="57" name="MXPublification">
    <vt:lpwstr>Pending</vt:lpwstr>
  </property>
  <property fmtid="{D5CDD505-2E9C-101B-9397-08002B2CF9AE}" pid="58" name="MXcon_AccommodationCap">
    <vt:lpwstr/>
  </property>
  <property fmtid="{D5CDD505-2E9C-101B-9397-08002B2CF9AE}" pid="59" name="MXcon_AccommodationCost">
    <vt:lpwstr>False</vt:lpwstr>
  </property>
  <property fmtid="{D5CDD505-2E9C-101B-9397-08002B2CF9AE}" pid="60" name="MXcon_AdditionalSpecialConditions">
    <vt:lpwstr/>
  </property>
  <property fmtid="{D5CDD505-2E9C-101B-9397-08002B2CF9AE}" pid="61" name="MXcon_ApprovedByLineManager">
    <vt:lpwstr>False</vt:lpwstr>
  </property>
  <property fmtid="{D5CDD505-2E9C-101B-9397-08002B2CF9AE}" pid="62" name="MXcon_BackgroundInformation">
    <vt:lpwstr/>
  </property>
  <property fmtid="{D5CDD505-2E9C-101B-9397-08002B2CF9AE}" pid="63" name="MXcon_CallOffFromFrameworkAgreement">
    <vt:lpwstr>False</vt:lpwstr>
  </property>
  <property fmtid="{D5CDD505-2E9C-101B-9397-08002B2CF9AE}" pid="64" name="MXcon_CeilingPrice">
    <vt:lpwstr/>
  </property>
  <property fmtid="{D5CDD505-2E9C-101B-9397-08002B2CF9AE}" pid="65" name="MXcon_CompanyAddress">
    <vt:lpwstr/>
  </property>
  <property fmtid="{D5CDD505-2E9C-101B-9397-08002B2CF9AE}" pid="66" name="MXcon_CompanyRegistrationNumber">
    <vt:lpwstr/>
  </property>
  <property fmtid="{D5CDD505-2E9C-101B-9397-08002B2CF9AE}" pid="67" name="MXcon_CompanyType">
    <vt:lpwstr>Limited Liability company</vt:lpwstr>
  </property>
  <property fmtid="{D5CDD505-2E9C-101B-9397-08002B2CF9AE}" pid="68" name="MXcon_ConflictOfInterestOrPersonalRelationToCounterpart">
    <vt:lpwstr>False</vt:lpwstr>
  </property>
  <property fmtid="{D5CDD505-2E9C-101B-9397-08002B2CF9AE}" pid="69" name="MXcon_ConflictOrInterest">
    <vt:lpwstr/>
  </property>
  <property fmtid="{D5CDD505-2E9C-101B-9397-08002B2CF9AE}" pid="70" name="MXcon_Country">
    <vt:lpwstr>Sweden</vt:lpwstr>
  </property>
  <property fmtid="{D5CDD505-2E9C-101B-9397-08002B2CF9AE}" pid="71" name="MXcon_Currency">
    <vt:lpwstr>SEK</vt:lpwstr>
  </property>
  <property fmtid="{D5CDD505-2E9C-101B-9397-08002B2CF9AE}" pid="72" name="MXcon_DescriptionOfTheServices">
    <vt:lpwstr/>
  </property>
  <property fmtid="{D5CDD505-2E9C-101B-9397-08002B2CF9AE}" pid="73" name="MXcon_DurationEnd">
    <vt:lpwstr/>
  </property>
  <property fmtid="{D5CDD505-2E9C-101B-9397-08002B2CF9AE}" pid="74" name="MXcon_DurationStart">
    <vt:lpwstr/>
  </property>
  <property fmtid="{D5CDD505-2E9C-101B-9397-08002B2CF9AE}" pid="75" name="MXcon_ExpensesDetails">
    <vt:lpwstr/>
  </property>
  <property fmtid="{D5CDD505-2E9C-101B-9397-08002B2CF9AE}" pid="76" name="MXcon_ExternalFundsDetails">
    <vt:lpwstr/>
  </property>
  <property fmtid="{D5CDD505-2E9C-101B-9397-08002B2CF9AE}" pid="77" name="MXcon_Fee">
    <vt:lpwstr/>
  </property>
  <property fmtid="{D5CDD505-2E9C-101B-9397-08002B2CF9AE}" pid="78" name="MXcon_FeeOptions">
    <vt:lpwstr>Not applicable</vt:lpwstr>
  </property>
  <property fmtid="{D5CDD505-2E9C-101B-9397-08002B2CF9AE}" pid="79" name="MXcon_FinancedByExternalFunds">
    <vt:lpwstr>False</vt:lpwstr>
  </property>
  <property fmtid="{D5CDD505-2E9C-101B-9397-08002B2CF9AE}" pid="80" name="MXcon_ImportantCommercialOrOther">
    <vt:lpwstr/>
  </property>
  <property fmtid="{D5CDD505-2E9C-101B-9397-08002B2CF9AE}" pid="81" name="MXcon_ITEquipment">
    <vt:lpwstr>False</vt:lpwstr>
  </property>
  <property fmtid="{D5CDD505-2E9C-101B-9397-08002B2CF9AE}" pid="82" name="MXcon_ITEquipmentDetails">
    <vt:lpwstr/>
  </property>
  <property fmtid="{D5CDD505-2E9C-101B-9397-08002B2CF9AE}" pid="83" name="MXcon_NameOfConsultant">
    <vt:lpwstr/>
  </property>
  <property fmtid="{D5CDD505-2E9C-101B-9397-08002B2CF9AE}" pid="84" name="MXcon_NameOfCounterpart">
    <vt:lpwstr/>
  </property>
  <property fmtid="{D5CDD505-2E9C-101B-9397-08002B2CF9AE}" pid="85" name="MXcon_NameOfLineManager">
    <vt:lpwstr/>
  </property>
  <property fmtid="{D5CDD505-2E9C-101B-9397-08002B2CF9AE}" pid="86" name="MXcon_Notified">
    <vt:lpwstr>False</vt:lpwstr>
  </property>
  <property fmtid="{D5CDD505-2E9C-101B-9397-08002B2CF9AE}" pid="87" name="MXcon_OtherExpenses">
    <vt:lpwstr>False</vt:lpwstr>
  </property>
  <property fmtid="{D5CDD505-2E9C-101B-9397-08002B2CF9AE}" pid="88" name="MXcon_OtherRelevantInformation">
    <vt:lpwstr/>
  </property>
  <property fmtid="{D5CDD505-2E9C-101B-9397-08002B2CF9AE}" pid="89" name="MXcon_OtherRelevantInformationDescription">
    <vt:lpwstr/>
  </property>
  <property fmtid="{D5CDD505-2E9C-101B-9397-08002B2CF9AE}" pid="90" name="MXcon_ReasonForExemption">
    <vt:lpwstr/>
  </property>
  <property fmtid="{D5CDD505-2E9C-101B-9397-08002B2CF9AE}" pid="91" name="MXcon_ReportingProcedure">
    <vt:lpwstr/>
  </property>
  <property fmtid="{D5CDD505-2E9C-101B-9397-08002B2CF9AE}" pid="92" name="MXcon_SubjectToProcurement">
    <vt:lpwstr>False</vt:lpwstr>
  </property>
  <property fmtid="{D5CDD505-2E9C-101B-9397-08002B2CF9AE}" pid="93" name="MXcon_TimeScheduleAndMilestonesForCompletion">
    <vt:lpwstr/>
  </property>
  <property fmtid="{D5CDD505-2E9C-101B-9397-08002B2CF9AE}" pid="94" name="MXcon_TravelCap">
    <vt:lpwstr/>
  </property>
  <property fmtid="{D5CDD505-2E9C-101B-9397-08002B2CF9AE}" pid="95" name="MXcon_TravelCost">
    <vt:lpwstr>False</vt:lpwstr>
  </property>
  <property fmtid="{D5CDD505-2E9C-101B-9397-08002B2CF9AE}" pid="96" name="MXLegacy Id">
    <vt:lpwstr/>
  </property>
  <property fmtid="{D5CDD505-2E9C-101B-9397-08002B2CF9AE}" pid="97" name="MXSignatures_state_Release">
    <vt:lpwstr/>
  </property>
  <property fmtid="{D5CDD505-2E9C-101B-9397-08002B2CF9AE}" pid="98" name="MXbim_AreaCode">
    <vt:lpwstr>H</vt:lpwstr>
  </property>
  <property fmtid="{D5CDD505-2E9C-101B-9397-08002B2CF9AE}" pid="99" name="MXbim_BuildingAndSubZone">
    <vt:lpwstr/>
  </property>
  <property fmtid="{D5CDD505-2E9C-101B-9397-08002B2CF9AE}" pid="100" name="MXbim_BuildingCode">
    <vt:lpwstr>H09</vt:lpwstr>
  </property>
  <property fmtid="{D5CDD505-2E9C-101B-9397-08002B2CF9AE}" pid="101" name="MXbim_Cat60Description">
    <vt:lpwstr>Common Systems ICD</vt:lpwstr>
  </property>
  <property fmtid="{D5CDD505-2E9C-101B-9397-08002B2CF9AE}" pid="102" name="MXbim_Cat60DocumentCategory">
    <vt:lpwstr>DD</vt:lpwstr>
  </property>
  <property fmtid="{D5CDD505-2E9C-101B-9397-08002B2CF9AE}" pid="103" name="MXbim_Cat60Function">
    <vt:lpwstr/>
  </property>
  <property fmtid="{D5CDD505-2E9C-101B-9397-08002B2CF9AE}" pid="104" name="MXbim_Cat60Project">
    <vt:lpwstr/>
  </property>
  <property fmtid="{D5CDD505-2E9C-101B-9397-08002B2CF9AE}" pid="105" name="MXbim_Category">
    <vt:lpwstr>60</vt:lpwstr>
  </property>
  <property fmtid="{D5CDD505-2E9C-101B-9397-08002B2CF9AE}" pid="106" name="MXbim_CFExternal">
    <vt:lpwstr>Yes</vt:lpwstr>
  </property>
  <property fmtid="{D5CDD505-2E9C-101B-9397-08002B2CF9AE}" pid="107" name="MXbim_ContentCode">
    <vt:lpwstr>ID</vt:lpwstr>
  </property>
  <property fmtid="{D5CDD505-2E9C-101B-9397-08002B2CF9AE}" pid="108" name="MXbim_CSDocumentClassifications">
    <vt:lpwstr/>
  </property>
  <property fmtid="{D5CDD505-2E9C-101B-9397-08002B2CF9AE}" pid="109" name="MXbim_Delivery">
    <vt:lpwstr>Shared</vt:lpwstr>
  </property>
  <property fmtid="{D5CDD505-2E9C-101B-9397-08002B2CF9AE}" pid="110" name="MXbim_DisplayCode">
    <vt:lpwstr/>
  </property>
  <property fmtid="{D5CDD505-2E9C-101B-9397-08002B2CF9AE}" pid="111" name="MXbim_EarthworkPhase">
    <vt:lpwstr/>
  </property>
  <property fmtid="{D5CDD505-2E9C-101B-9397-08002B2CF9AE}" pid="112" name="MXbim_EplLayoutCode">
    <vt:lpwstr/>
  </property>
  <property fmtid="{D5CDD505-2E9C-101B-9397-08002B2CF9AE}" pid="113" name="MXbim_FileFormat">
    <vt:lpwstr>xls</vt:lpwstr>
  </property>
  <property fmtid="{D5CDD505-2E9C-101B-9397-08002B2CF9AE}" pid="114" name="MXbim_FileName">
    <vt:lpwstr>DM--ID-DEPDDDH09-Common Systems ICD.xls</vt:lpwstr>
  </property>
  <property fmtid="{D5CDD505-2E9C-101B-9397-08002B2CF9AE}" pid="115" name="MXbim_Level">
    <vt:lpwstr/>
  </property>
  <property fmtid="{D5CDD505-2E9C-101B-9397-08002B2CF9AE}" pid="116" name="MXbim_OrganizationalCode">
    <vt:lpwstr>DEPDDD</vt:lpwstr>
  </property>
  <property fmtid="{D5CDD505-2E9C-101B-9397-08002B2CF9AE}" pid="117" name="MXbim_Phase">
    <vt:lpwstr>DEPD</vt:lpwstr>
  </property>
  <property fmtid="{D5CDD505-2E9C-101B-9397-08002B2CF9AE}" pid="118" name="MXbim_ResponsibleDiscipline">
    <vt:lpwstr>DM</vt:lpwstr>
  </property>
  <property fmtid="{D5CDD505-2E9C-101B-9397-08002B2CF9AE}" pid="119" name="MXbim_ResponsibleDisciplineAndSerial">
    <vt:lpwstr>DM</vt:lpwstr>
  </property>
  <property fmtid="{D5CDD505-2E9C-101B-9397-08002B2CF9AE}" pid="120" name="MXbim_Serial">
    <vt:lpwstr>0</vt:lpwstr>
  </property>
  <property fmtid="{D5CDD505-2E9C-101B-9397-08002B2CF9AE}" pid="121" name="MXdmg_Stamp">
    <vt:lpwstr>No</vt:lpwstr>
  </property>
  <property fmtid="{D5CDD505-2E9C-101B-9397-08002B2CF9AE}" pid="122" name="MXdmg_SystemId">
    <vt:lpwstr/>
  </property>
  <property fmtid="{D5CDD505-2E9C-101B-9397-08002B2CF9AE}" pid="123" name="MXdmg_WorkflowType">
    <vt:lpwstr>Release</vt:lpwstr>
  </property>
  <property fmtid="{D5CDD505-2E9C-101B-9397-08002B2CF9AE}" pid="124" name="MXess_LevelOfMaturity">
    <vt:lpwstr/>
  </property>
  <property fmtid="{D5CDD505-2E9C-101B-9397-08002B2CF9AE}" pid="125" name="MXFile Created Date">
    <vt:lpwstr/>
  </property>
  <property fmtid="{D5CDD505-2E9C-101B-9397-08002B2CF9AE}" pid="126" name="MXFile Dimension">
    <vt:lpwstr/>
  </property>
  <property fmtid="{D5CDD505-2E9C-101B-9397-08002B2CF9AE}" pid="127" name="MXFile Duration">
    <vt:lpwstr>0.0</vt:lpwstr>
  </property>
  <property fmtid="{D5CDD505-2E9C-101B-9397-08002B2CF9AE}" pid="128" name="MXFile Modified Date">
    <vt:lpwstr/>
  </property>
  <property fmtid="{D5CDD505-2E9C-101B-9397-08002B2CF9AE}" pid="129" name="MXFile Size">
    <vt:lpwstr>0</vt:lpwstr>
  </property>
  <property fmtid="{D5CDD505-2E9C-101B-9397-08002B2CF9AE}" pid="130" name="MXFile Type">
    <vt:lpwstr/>
  </property>
  <property fmtid="{D5CDD505-2E9C-101B-9397-08002B2CF9AE}" pid="131" name="MXRev">
    <vt:lpwstr>1</vt:lpwstr>
  </property>
</Properties>
</file>